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TA PUBLICA 1ER TRIMESTRE  2016\CTA ARMONIZADA UPTREP 1ER TRIMESTRE 2016\"/>
    </mc:Choice>
  </mc:AlternateContent>
  <bookViews>
    <workbookView xWindow="0" yWindow="0" windowWidth="16320" windowHeight="5670" activeTab="15"/>
  </bookViews>
  <sheets>
    <sheet name="EA" sheetId="2" r:id="rId1"/>
    <sheet name="ESF" sheetId="3" r:id="rId2"/>
    <sheet name="ECSF" sheetId="4" r:id="rId3"/>
    <sheet name="EAA" sheetId="5" r:id="rId4"/>
    <sheet name="EADP" sheetId="6" r:id="rId5"/>
    <sheet name="EVHP" sheetId="7" r:id="rId6"/>
    <sheet name="EFE" sheetId="8" r:id="rId7"/>
    <sheet name="EAI" sheetId="9" r:id="rId8"/>
    <sheet name="EAEPE (CA)" sheetId="10" r:id="rId9"/>
    <sheet name="EAEPE (COG)" sheetId="11" r:id="rId10"/>
    <sheet name="EAEPE (CE)" sheetId="12" r:id="rId11"/>
    <sheet name="EAEPE (CF)" sheetId="13" r:id="rId12"/>
    <sheet name="EN" sheetId="14" r:id="rId13"/>
    <sheet name="ID" sheetId="15" r:id="rId14"/>
    <sheet name="IPF" sheetId="16" r:id="rId15"/>
    <sheet name="GCP" sheetId="17" r:id="rId16"/>
  </sheets>
  <definedNames>
    <definedName name="_xlnm.Print_Area" localSheetId="4">EADP!$A$1:$J$54</definedName>
    <definedName name="_xlnm.Print_Titles" localSheetId="9">'EAEPE (COG)'!$3:$11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3" l="1"/>
  <c r="F45" i="13"/>
  <c r="F46" i="13"/>
  <c r="F33" i="13"/>
  <c r="F34" i="13"/>
  <c r="F35" i="13"/>
  <c r="F36" i="13"/>
  <c r="F37" i="13"/>
  <c r="F38" i="13"/>
  <c r="F39" i="13"/>
  <c r="F40" i="13"/>
  <c r="F24" i="13"/>
  <c r="F25" i="13"/>
  <c r="F26" i="13"/>
  <c r="D11" i="16"/>
  <c r="E11" i="16"/>
  <c r="C11" i="16"/>
  <c r="C7" i="16"/>
  <c r="D7" i="16"/>
  <c r="I84" i="11"/>
  <c r="I30" i="11"/>
  <c r="I33" i="11"/>
  <c r="I34" i="11"/>
  <c r="I35" i="11"/>
  <c r="I36" i="11"/>
  <c r="I37" i="11"/>
  <c r="I32" i="11"/>
  <c r="G47" i="8"/>
  <c r="F39" i="7"/>
  <c r="G39" i="7"/>
  <c r="H39" i="7"/>
  <c r="I39" i="7"/>
  <c r="E39" i="7"/>
  <c r="K62" i="3"/>
  <c r="J62" i="3"/>
  <c r="E23" i="2" l="1"/>
  <c r="G39" i="17" l="1"/>
  <c r="J39" i="17" s="1"/>
  <c r="G38" i="17"/>
  <c r="J38" i="17" s="1"/>
  <c r="G37" i="17"/>
  <c r="J37" i="17" s="1"/>
  <c r="G36" i="17"/>
  <c r="J36" i="17" s="1"/>
  <c r="J35" i="17" s="1"/>
  <c r="I35" i="17"/>
  <c r="H35" i="17"/>
  <c r="G35" i="17"/>
  <c r="F35" i="17"/>
  <c r="E35" i="17"/>
  <c r="G34" i="17"/>
  <c r="J34" i="17" s="1"/>
  <c r="G33" i="17"/>
  <c r="J33" i="17" s="1"/>
  <c r="G32" i="17"/>
  <c r="J32" i="17" s="1"/>
  <c r="G31" i="17"/>
  <c r="J31" i="17" s="1"/>
  <c r="I30" i="17"/>
  <c r="H30" i="17"/>
  <c r="G30" i="17"/>
  <c r="F30" i="17"/>
  <c r="E30" i="17"/>
  <c r="G29" i="17"/>
  <c r="J29" i="17" s="1"/>
  <c r="G28" i="17"/>
  <c r="J28" i="17" s="1"/>
  <c r="J27" i="17" s="1"/>
  <c r="I27" i="17"/>
  <c r="H27" i="17"/>
  <c r="F27" i="17"/>
  <c r="E27" i="17"/>
  <c r="G26" i="17"/>
  <c r="J26" i="17" s="1"/>
  <c r="G25" i="17"/>
  <c r="J25" i="17" s="1"/>
  <c r="G24" i="17"/>
  <c r="J24" i="17" s="1"/>
  <c r="I23" i="17"/>
  <c r="H23" i="17"/>
  <c r="G23" i="17"/>
  <c r="F23" i="17"/>
  <c r="E23" i="17"/>
  <c r="G22" i="17"/>
  <c r="J22" i="17" s="1"/>
  <c r="G21" i="17"/>
  <c r="J21" i="17" s="1"/>
  <c r="G20" i="17"/>
  <c r="J20" i="17" s="1"/>
  <c r="G19" i="17"/>
  <c r="J19" i="17" s="1"/>
  <c r="J14" i="17" s="1"/>
  <c r="G18" i="17"/>
  <c r="J18" i="17" s="1"/>
  <c r="G17" i="17"/>
  <c r="J17" i="17" s="1"/>
  <c r="G16" i="17"/>
  <c r="J16" i="17" s="1"/>
  <c r="I14" i="17"/>
  <c r="H14" i="17"/>
  <c r="F14" i="17"/>
  <c r="E14" i="17"/>
  <c r="E10" i="17" s="1"/>
  <c r="E41" i="17" s="1"/>
  <c r="G13" i="17"/>
  <c r="J13" i="17" s="1"/>
  <c r="G12" i="17"/>
  <c r="J12" i="17" s="1"/>
  <c r="I11" i="17"/>
  <c r="H11" i="17"/>
  <c r="H10" i="17" s="1"/>
  <c r="H41" i="17" s="1"/>
  <c r="F11" i="17"/>
  <c r="F10" i="17" s="1"/>
  <c r="F41" i="17" s="1"/>
  <c r="E11" i="17"/>
  <c r="E31" i="16"/>
  <c r="D31" i="16"/>
  <c r="C31" i="16"/>
  <c r="E7" i="16"/>
  <c r="E15" i="16" s="1"/>
  <c r="E19" i="16" s="1"/>
  <c r="E23" i="16" s="1"/>
  <c r="D15" i="16"/>
  <c r="D19" i="16" s="1"/>
  <c r="D23" i="16" s="1"/>
  <c r="C15" i="16"/>
  <c r="C19" i="16" s="1"/>
  <c r="C23" i="16" s="1"/>
  <c r="I10" i="17" l="1"/>
  <c r="I41" i="17" s="1"/>
  <c r="G14" i="17"/>
  <c r="G11" i="17"/>
  <c r="J11" i="17"/>
  <c r="J23" i="17"/>
  <c r="J30" i="17"/>
  <c r="G27" i="17"/>
  <c r="B18" i="15"/>
  <c r="C18" i="15"/>
  <c r="B33" i="15"/>
  <c r="C33" i="15"/>
  <c r="B35" i="15"/>
  <c r="C35" i="15"/>
  <c r="G10" i="17" l="1"/>
  <c r="G41" i="17" s="1"/>
  <c r="J10" i="17"/>
  <c r="J41" i="17" s="1"/>
  <c r="F31" i="14"/>
  <c r="D31" i="14"/>
  <c r="H31" i="14" s="1"/>
  <c r="H30" i="14"/>
  <c r="H29" i="14"/>
  <c r="H28" i="14"/>
  <c r="H27" i="14"/>
  <c r="H26" i="14"/>
  <c r="H25" i="14"/>
  <c r="H24" i="14"/>
  <c r="H23" i="14"/>
  <c r="F19" i="14"/>
  <c r="F33" i="14" s="1"/>
  <c r="D19" i="14"/>
  <c r="D33" i="14" s="1"/>
  <c r="H18" i="14"/>
  <c r="H17" i="14"/>
  <c r="H16" i="14"/>
  <c r="H15" i="14"/>
  <c r="H14" i="14"/>
  <c r="H12" i="14"/>
  <c r="H11" i="14"/>
  <c r="H10" i="14"/>
  <c r="H19" i="14" l="1"/>
  <c r="H33" i="14" s="1"/>
  <c r="I46" i="13" l="1"/>
  <c r="I45" i="13"/>
  <c r="I44" i="13"/>
  <c r="F43" i="13"/>
  <c r="I43" i="13" s="1"/>
  <c r="I42" i="13" s="1"/>
  <c r="H42" i="13"/>
  <c r="G42" i="13"/>
  <c r="E42" i="13"/>
  <c r="D42" i="13"/>
  <c r="I40" i="13"/>
  <c r="I39" i="13"/>
  <c r="I38" i="13"/>
  <c r="I37" i="13"/>
  <c r="I36" i="13"/>
  <c r="I35" i="13"/>
  <c r="I34" i="13"/>
  <c r="I33" i="13"/>
  <c r="F32" i="13"/>
  <c r="I32" i="13" s="1"/>
  <c r="H31" i="13"/>
  <c r="G31" i="13"/>
  <c r="E31" i="13"/>
  <c r="D31" i="13"/>
  <c r="F29" i="13"/>
  <c r="I29" i="13" s="1"/>
  <c r="F28" i="13"/>
  <c r="I28" i="13" s="1"/>
  <c r="F27" i="13"/>
  <c r="I27" i="13" s="1"/>
  <c r="I26" i="13"/>
  <c r="I25" i="13"/>
  <c r="I24" i="13"/>
  <c r="F23" i="13"/>
  <c r="I23" i="13" s="1"/>
  <c r="H22" i="13"/>
  <c r="G22" i="13"/>
  <c r="E22" i="13"/>
  <c r="D22" i="13"/>
  <c r="F20" i="13"/>
  <c r="I20" i="13" s="1"/>
  <c r="F19" i="13"/>
  <c r="I19" i="13" s="1"/>
  <c r="F18" i="13"/>
  <c r="I18" i="13" s="1"/>
  <c r="F17" i="13"/>
  <c r="I17" i="13" s="1"/>
  <c r="F16" i="13"/>
  <c r="I16" i="13" s="1"/>
  <c r="F15" i="13"/>
  <c r="I15" i="13" s="1"/>
  <c r="F14" i="13"/>
  <c r="I14" i="13" s="1"/>
  <c r="F13" i="13"/>
  <c r="I13" i="13" s="1"/>
  <c r="H12" i="13"/>
  <c r="G12" i="13"/>
  <c r="E12" i="13"/>
  <c r="D12" i="13"/>
  <c r="H18" i="12"/>
  <c r="G18" i="12"/>
  <c r="E18" i="12"/>
  <c r="D18" i="12"/>
  <c r="F16" i="12"/>
  <c r="I16" i="12" s="1"/>
  <c r="F14" i="12"/>
  <c r="I14" i="12" s="1"/>
  <c r="F12" i="12"/>
  <c r="I12" i="12" s="1"/>
  <c r="F83" i="11"/>
  <c r="I83" i="11" s="1"/>
  <c r="F82" i="11"/>
  <c r="I82" i="11" s="1"/>
  <c r="F81" i="11"/>
  <c r="I81" i="11" s="1"/>
  <c r="F80" i="11"/>
  <c r="I80" i="11" s="1"/>
  <c r="F79" i="11"/>
  <c r="I79" i="11" s="1"/>
  <c r="F78" i="11"/>
  <c r="I78" i="11" s="1"/>
  <c r="F77" i="11"/>
  <c r="I77" i="11" s="1"/>
  <c r="H76" i="11"/>
  <c r="G76" i="11"/>
  <c r="E76" i="11"/>
  <c r="D76" i="11"/>
  <c r="F75" i="11"/>
  <c r="I75" i="11" s="1"/>
  <c r="F74" i="11"/>
  <c r="I74" i="11" s="1"/>
  <c r="F73" i="11"/>
  <c r="I73" i="11" s="1"/>
  <c r="H72" i="11"/>
  <c r="G72" i="11"/>
  <c r="E72" i="11"/>
  <c r="D72" i="11"/>
  <c r="F71" i="11"/>
  <c r="I71" i="11" s="1"/>
  <c r="F70" i="11"/>
  <c r="I70" i="11" s="1"/>
  <c r="F69" i="11"/>
  <c r="I69" i="11" s="1"/>
  <c r="F68" i="11"/>
  <c r="I68" i="11" s="1"/>
  <c r="F67" i="11"/>
  <c r="I67" i="11" s="1"/>
  <c r="F66" i="11"/>
  <c r="I66" i="11" s="1"/>
  <c r="F65" i="11"/>
  <c r="I65" i="11" s="1"/>
  <c r="H64" i="11"/>
  <c r="G64" i="11"/>
  <c r="E64" i="11"/>
  <c r="D64" i="11"/>
  <c r="F63" i="11"/>
  <c r="I63" i="11" s="1"/>
  <c r="F62" i="11"/>
  <c r="I62" i="11" s="1"/>
  <c r="F61" i="11"/>
  <c r="H60" i="11"/>
  <c r="G60" i="11"/>
  <c r="E60" i="11"/>
  <c r="D60" i="11"/>
  <c r="F59" i="11"/>
  <c r="I59" i="11" s="1"/>
  <c r="F58" i="11"/>
  <c r="I58" i="11" s="1"/>
  <c r="F57" i="11"/>
  <c r="I57" i="11" s="1"/>
  <c r="F56" i="11"/>
  <c r="I56" i="11" s="1"/>
  <c r="I55" i="11"/>
  <c r="F55" i="11"/>
  <c r="I54" i="11"/>
  <c r="F54" i="11"/>
  <c r="I53" i="11"/>
  <c r="F53" i="11"/>
  <c r="I52" i="11"/>
  <c r="F52" i="11"/>
  <c r="F51" i="11"/>
  <c r="I51" i="11" s="1"/>
  <c r="H50" i="11"/>
  <c r="G50" i="11"/>
  <c r="E50" i="11"/>
  <c r="D50" i="11"/>
  <c r="I49" i="11"/>
  <c r="F49" i="11"/>
  <c r="I48" i="11"/>
  <c r="F48" i="11"/>
  <c r="I47" i="11"/>
  <c r="F47" i="11"/>
  <c r="I46" i="11"/>
  <c r="F46" i="11"/>
  <c r="I45" i="11"/>
  <c r="F45" i="11"/>
  <c r="F44" i="11"/>
  <c r="I44" i="11" s="1"/>
  <c r="I43" i="11"/>
  <c r="F43" i="11"/>
  <c r="I42" i="11"/>
  <c r="F42" i="11"/>
  <c r="F41" i="11"/>
  <c r="I41" i="11" s="1"/>
  <c r="H40" i="11"/>
  <c r="G40" i="11"/>
  <c r="F40" i="11"/>
  <c r="E40" i="11"/>
  <c r="D40" i="11"/>
  <c r="F39" i="11"/>
  <c r="I39" i="11" s="1"/>
  <c r="F38" i="11"/>
  <c r="I38" i="11" s="1"/>
  <c r="F37" i="11"/>
  <c r="F35" i="11"/>
  <c r="F34" i="11"/>
  <c r="F33" i="11"/>
  <c r="F32" i="11"/>
  <c r="F31" i="11"/>
  <c r="I31" i="11" s="1"/>
  <c r="H30" i="11"/>
  <c r="G30" i="11"/>
  <c r="E30" i="11"/>
  <c r="D30" i="11"/>
  <c r="F29" i="11"/>
  <c r="I29" i="11" s="1"/>
  <c r="F28" i="11"/>
  <c r="I28" i="11" s="1"/>
  <c r="F27" i="11"/>
  <c r="I27" i="11" s="1"/>
  <c r="F26" i="11"/>
  <c r="I26" i="11" s="1"/>
  <c r="F25" i="11"/>
  <c r="I25" i="11" s="1"/>
  <c r="F24" i="11"/>
  <c r="I24" i="11" s="1"/>
  <c r="F23" i="11"/>
  <c r="I23" i="11" s="1"/>
  <c r="F22" i="11"/>
  <c r="I22" i="11" s="1"/>
  <c r="F21" i="11"/>
  <c r="H20" i="11"/>
  <c r="G20" i="11"/>
  <c r="E20" i="11"/>
  <c r="D20" i="11"/>
  <c r="F19" i="11"/>
  <c r="I19" i="11" s="1"/>
  <c r="F18" i="11"/>
  <c r="I18" i="11" s="1"/>
  <c r="F17" i="11"/>
  <c r="I17" i="11" s="1"/>
  <c r="F16" i="11"/>
  <c r="I16" i="11" s="1"/>
  <c r="I15" i="11"/>
  <c r="F14" i="11"/>
  <c r="I13" i="11"/>
  <c r="H12" i="11"/>
  <c r="G12" i="11"/>
  <c r="E12" i="11"/>
  <c r="D12" i="11"/>
  <c r="H26" i="10"/>
  <c r="G26" i="10"/>
  <c r="E26" i="10"/>
  <c r="D26" i="10"/>
  <c r="I24" i="10"/>
  <c r="I23" i="10"/>
  <c r="I22" i="10"/>
  <c r="I21" i="10"/>
  <c r="I20" i="10"/>
  <c r="I19" i="10"/>
  <c r="I18" i="10"/>
  <c r="F17" i="10"/>
  <c r="I17" i="10" s="1"/>
  <c r="F16" i="10"/>
  <c r="I16" i="10" s="1"/>
  <c r="J54" i="9"/>
  <c r="G54" i="9"/>
  <c r="J53" i="9"/>
  <c r="I53" i="9"/>
  <c r="H53" i="9"/>
  <c r="G53" i="9"/>
  <c r="F53" i="9"/>
  <c r="E53" i="9"/>
  <c r="J51" i="9"/>
  <c r="G51" i="9"/>
  <c r="J50" i="9"/>
  <c r="G50" i="9"/>
  <c r="J49" i="9"/>
  <c r="G49" i="9"/>
  <c r="J48" i="9"/>
  <c r="I48" i="9"/>
  <c r="H48" i="9"/>
  <c r="G48" i="9"/>
  <c r="F48" i="9"/>
  <c r="E48" i="9"/>
  <c r="G46" i="9"/>
  <c r="J46" i="9" s="1"/>
  <c r="J45" i="9"/>
  <c r="J44" i="9"/>
  <c r="G44" i="9"/>
  <c r="J43" i="9"/>
  <c r="G43" i="9"/>
  <c r="J42" i="9"/>
  <c r="I42" i="9"/>
  <c r="H42" i="9"/>
  <c r="G42" i="9"/>
  <c r="E42" i="9"/>
  <c r="J41" i="9"/>
  <c r="G41" i="9"/>
  <c r="G40" i="9"/>
  <c r="J40" i="9" s="1"/>
  <c r="J39" i="9" s="1"/>
  <c r="G39" i="9"/>
  <c r="G38" i="9"/>
  <c r="J38" i="9" s="1"/>
  <c r="J37" i="9"/>
  <c r="G37" i="9"/>
  <c r="J36" i="9"/>
  <c r="G36" i="9"/>
  <c r="I35" i="9"/>
  <c r="I56" i="9" s="1"/>
  <c r="H35" i="9"/>
  <c r="H56" i="9" s="1"/>
  <c r="F35" i="9"/>
  <c r="F56" i="9" s="1"/>
  <c r="E35" i="9"/>
  <c r="E56" i="9" s="1"/>
  <c r="J25" i="9"/>
  <c r="G25" i="9"/>
  <c r="J24" i="9"/>
  <c r="G24" i="9"/>
  <c r="G23" i="9"/>
  <c r="J23" i="9" s="1"/>
  <c r="J22" i="9"/>
  <c r="G22" i="9"/>
  <c r="J21" i="9"/>
  <c r="G21" i="9"/>
  <c r="J20" i="9"/>
  <c r="G20" i="9"/>
  <c r="J19" i="9"/>
  <c r="I19" i="9"/>
  <c r="H19" i="9"/>
  <c r="G19" i="9"/>
  <c r="F19" i="9"/>
  <c r="E19" i="9"/>
  <c r="J18" i="9"/>
  <c r="G18" i="9"/>
  <c r="G17" i="9"/>
  <c r="J17" i="9" s="1"/>
  <c r="J16" i="9" s="1"/>
  <c r="I27" i="9"/>
  <c r="H27" i="9"/>
  <c r="G16" i="9"/>
  <c r="F16" i="9"/>
  <c r="F27" i="9" s="1"/>
  <c r="E27" i="9"/>
  <c r="G15" i="9"/>
  <c r="J15" i="9" s="1"/>
  <c r="J14" i="9"/>
  <c r="G14" i="9"/>
  <c r="J13" i="9"/>
  <c r="G13" i="9"/>
  <c r="J12" i="9"/>
  <c r="G12" i="9"/>
  <c r="P38" i="8"/>
  <c r="O38" i="8"/>
  <c r="P37" i="8"/>
  <c r="O37" i="8"/>
  <c r="P31" i="8"/>
  <c r="O31" i="8"/>
  <c r="P30" i="8"/>
  <c r="P44" i="8" s="1"/>
  <c r="O30" i="8"/>
  <c r="H28" i="8"/>
  <c r="H47" i="8" s="1"/>
  <c r="G28" i="8"/>
  <c r="P20" i="8"/>
  <c r="O20" i="8"/>
  <c r="P15" i="8"/>
  <c r="O15" i="8"/>
  <c r="H15" i="8"/>
  <c r="G15" i="8"/>
  <c r="I37" i="7"/>
  <c r="I36" i="7"/>
  <c r="I35" i="7"/>
  <c r="I34" i="7"/>
  <c r="H33" i="7"/>
  <c r="G33" i="7"/>
  <c r="F33" i="7"/>
  <c r="I33" i="7" s="1"/>
  <c r="E33" i="7"/>
  <c r="I31" i="7"/>
  <c r="I30" i="7"/>
  <c r="I29" i="7"/>
  <c r="H28" i="7"/>
  <c r="G28" i="7"/>
  <c r="F28" i="7"/>
  <c r="E28" i="7"/>
  <c r="I28" i="7" s="1"/>
  <c r="I24" i="7"/>
  <c r="I23" i="7"/>
  <c r="I22" i="7"/>
  <c r="I21" i="7"/>
  <c r="H20" i="7"/>
  <c r="H26" i="7" s="1"/>
  <c r="G20" i="7"/>
  <c r="G26" i="7" s="1"/>
  <c r="F20" i="7"/>
  <c r="F26" i="7" s="1"/>
  <c r="I18" i="7"/>
  <c r="I17" i="7"/>
  <c r="I16" i="7"/>
  <c r="H15" i="7"/>
  <c r="G15" i="7"/>
  <c r="F15" i="7"/>
  <c r="E15" i="7"/>
  <c r="E26" i="7" s="1"/>
  <c r="I13" i="7"/>
  <c r="I36" i="6"/>
  <c r="H36" i="6"/>
  <c r="I31" i="6"/>
  <c r="I42" i="6" s="1"/>
  <c r="H31" i="6"/>
  <c r="H42" i="6" s="1"/>
  <c r="I22" i="6"/>
  <c r="H22" i="6"/>
  <c r="I17" i="6"/>
  <c r="I28" i="6" s="1"/>
  <c r="I46" i="6" s="1"/>
  <c r="H17" i="6"/>
  <c r="H28" i="6" s="1"/>
  <c r="H46" i="6" s="1"/>
  <c r="F42" i="13" l="1"/>
  <c r="E48" i="13"/>
  <c r="I31" i="13"/>
  <c r="G48" i="13"/>
  <c r="F31" i="13"/>
  <c r="I22" i="13"/>
  <c r="F12" i="13"/>
  <c r="H48" i="13"/>
  <c r="D48" i="13"/>
  <c r="F22" i="13"/>
  <c r="G84" i="11"/>
  <c r="I40" i="11"/>
  <c r="I50" i="11"/>
  <c r="E84" i="11"/>
  <c r="I60" i="11"/>
  <c r="F64" i="11"/>
  <c r="F72" i="11"/>
  <c r="F76" i="11"/>
  <c r="F50" i="11"/>
  <c r="F20" i="11"/>
  <c r="D84" i="11"/>
  <c r="I21" i="11"/>
  <c r="I20" i="11" s="1"/>
  <c r="I12" i="11"/>
  <c r="F12" i="11"/>
  <c r="I26" i="10"/>
  <c r="F26" i="10"/>
  <c r="J35" i="9"/>
  <c r="J56" i="9" s="1"/>
  <c r="G35" i="9"/>
  <c r="G56" i="9" s="1"/>
  <c r="G27" i="9"/>
  <c r="J27" i="9"/>
  <c r="O44" i="8"/>
  <c r="P25" i="8"/>
  <c r="O25" i="8"/>
  <c r="P47" i="8"/>
  <c r="H84" i="11"/>
  <c r="I12" i="13"/>
  <c r="I48" i="13" s="1"/>
  <c r="I18" i="12"/>
  <c r="F18" i="12"/>
  <c r="I64" i="11"/>
  <c r="I72" i="11"/>
  <c r="I76" i="11"/>
  <c r="F30" i="11"/>
  <c r="F60" i="11"/>
  <c r="I26" i="7"/>
  <c r="I20" i="7"/>
  <c r="I15" i="7"/>
  <c r="I36" i="5"/>
  <c r="H36" i="5"/>
  <c r="I35" i="5"/>
  <c r="H35" i="5"/>
  <c r="I34" i="5"/>
  <c r="H34" i="5"/>
  <c r="I33" i="5"/>
  <c r="H33" i="5"/>
  <c r="I32" i="5"/>
  <c r="H32" i="5"/>
  <c r="H31" i="5"/>
  <c r="H30" i="5"/>
  <c r="I29" i="5"/>
  <c r="H29" i="5"/>
  <c r="I28" i="5"/>
  <c r="H28" i="5"/>
  <c r="I26" i="5"/>
  <c r="H26" i="5"/>
  <c r="G26" i="5"/>
  <c r="F26" i="5"/>
  <c r="E26" i="5"/>
  <c r="H24" i="5"/>
  <c r="I24" i="5" s="1"/>
  <c r="H23" i="5"/>
  <c r="I23" i="5" s="1"/>
  <c r="H22" i="5"/>
  <c r="I22" i="5" s="1"/>
  <c r="H21" i="5"/>
  <c r="I21" i="5" s="1"/>
  <c r="I20" i="5"/>
  <c r="G16" i="5"/>
  <c r="G38" i="5" s="1"/>
  <c r="F16" i="5"/>
  <c r="F38" i="5" s="1"/>
  <c r="E16" i="5"/>
  <c r="E38" i="5" s="1"/>
  <c r="K52" i="4"/>
  <c r="J52" i="4"/>
  <c r="K44" i="4"/>
  <c r="K36" i="4" s="1"/>
  <c r="J44" i="4"/>
  <c r="J36" i="4" s="1"/>
  <c r="K38" i="4"/>
  <c r="J38" i="4"/>
  <c r="K27" i="4"/>
  <c r="J27" i="4"/>
  <c r="F26" i="4"/>
  <c r="E26" i="4"/>
  <c r="K16" i="4"/>
  <c r="J16" i="4"/>
  <c r="F16" i="4"/>
  <c r="E16" i="4"/>
  <c r="E14" i="4" s="1"/>
  <c r="J14" i="4"/>
  <c r="K57" i="3"/>
  <c r="J57" i="3"/>
  <c r="K49" i="3"/>
  <c r="J49" i="3"/>
  <c r="K43" i="3"/>
  <c r="J43" i="3"/>
  <c r="F40" i="3"/>
  <c r="E40" i="3"/>
  <c r="K37" i="3"/>
  <c r="J37" i="3"/>
  <c r="K26" i="3"/>
  <c r="J26" i="3"/>
  <c r="J39" i="3" s="1"/>
  <c r="F25" i="3"/>
  <c r="E25" i="3"/>
  <c r="E13" i="2"/>
  <c r="F13" i="2"/>
  <c r="J13" i="2"/>
  <c r="K13" i="2"/>
  <c r="J18" i="2"/>
  <c r="K18" i="2"/>
  <c r="F23" i="2"/>
  <c r="E27" i="2"/>
  <c r="F27" i="2"/>
  <c r="J29" i="2"/>
  <c r="K29" i="2"/>
  <c r="J34" i="2"/>
  <c r="K34" i="2"/>
  <c r="J41" i="2"/>
  <c r="K41" i="2"/>
  <c r="J49" i="2"/>
  <c r="K49" i="2"/>
  <c r="F48" i="13" l="1"/>
  <c r="F84" i="11"/>
  <c r="O47" i="8"/>
  <c r="H16" i="5"/>
  <c r="H38" i="5" s="1"/>
  <c r="K14" i="4"/>
  <c r="F14" i="4"/>
  <c r="K39" i="3"/>
  <c r="F42" i="3"/>
  <c r="E42" i="3"/>
  <c r="K52" i="2"/>
  <c r="J52" i="2"/>
  <c r="F34" i="2"/>
  <c r="E34" i="2"/>
  <c r="I16" i="5"/>
  <c r="I38" i="5" s="1"/>
  <c r="J64" i="3"/>
  <c r="K64" i="3"/>
  <c r="K54" i="2" l="1"/>
  <c r="J54" i="2"/>
</calcChain>
</file>

<file path=xl/sharedStrings.xml><?xml version="1.0" encoding="utf-8"?>
<sst xmlns="http://schemas.openxmlformats.org/spreadsheetml/2006/main" count="749" uniqueCount="410">
  <si>
    <t>SECRETARIO ADMINISTRATIVO</t>
  </si>
  <si>
    <t>RECTOR</t>
  </si>
  <si>
    <t>ING. JOSE ANTONIO OLIVARES HERNANDEZ</t>
  </si>
  <si>
    <t xml:space="preserve">M en C. LEONCIO GONZALEZ FERNANDEZ </t>
  </si>
  <si>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</si>
  <si>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</si>
  <si>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</si>
  <si>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</si>
  <si>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</si>
  <si>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</si>
  <si>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</si>
  <si>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</si>
  <si>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</si>
  <si>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</si>
  <si>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</si>
  <si>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</si>
  <si>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</si>
  <si>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</si>
  <si>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</si>
  <si>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</si>
  <si>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</si>
  <si>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</si>
  <si>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</si>
  <si>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</si>
  <si>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</si>
  <si>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</si>
  <si>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</si>
  <si>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</si>
  <si>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</si>
  <si>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</si>
  <si>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</si>
  <si>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</si>
  <si>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</si>
  <si>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</si>
  <si>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</si>
  <si>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</si>
  <si>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Transferencias,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</si>
  <si>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</si>
  <si>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</si>
  <si>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</si>
  <si>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</si>
  <si>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</si>
  <si>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</si>
  <si>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</si>
  <si>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</si>
  <si>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</si>
  <si>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</si>
  <si>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Transferencias,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</si>
  <si>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</si>
  <si>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</si>
  <si>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</si>
  <si>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</si>
  <si>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</si>
  <si>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</si>
  <si>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</si>
  <si>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</si>
  <si>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</si>
  <si>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</si>
  <si>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</si>
  <si>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</si>
  <si>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</si>
  <si>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>Universidad Politecnica de Tlaxcala Region Poniente</t>
  </si>
  <si>
    <t>Ente Público:</t>
  </si>
  <si>
    <t>(Pesos)</t>
  </si>
  <si>
    <t>Estado de Actividades</t>
  </si>
  <si>
    <t>Cuenta Pública 2015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</si>
  <si>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</si>
  <si>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</si>
  <si>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</si>
  <si>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</si>
  <si>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</si>
  <si>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</si>
  <si>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</si>
  <si>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</si>
  <si>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</si>
  <si>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</si>
  <si>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</si>
  <si>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</si>
  <si>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</si>
  <si>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</si>
  <si>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</si>
  <si>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</si>
  <si>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</si>
  <si>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</si>
  <si>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</si>
  <si>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</si>
  <si>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</si>
  <si>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</si>
  <si>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</si>
  <si>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</si>
  <si>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</si>
  <si>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</si>
  <si>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</si>
  <si>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</si>
  <si>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</si>
  <si>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</si>
  <si>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</si>
  <si>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</si>
  <si>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</si>
  <si>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</si>
  <si>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</si>
  <si>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</si>
  <si>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</si>
  <si>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</si>
  <si>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</si>
  <si>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</si>
  <si>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</si>
  <si>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</si>
  <si>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</si>
  <si>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</si>
  <si>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</si>
  <si>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</si>
  <si>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</si>
  <si>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</si>
  <si>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</si>
  <si>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</si>
  <si>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</si>
  <si>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</si>
  <si>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</si>
  <si>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</si>
  <si>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</si>
  <si>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</si>
  <si>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</si>
  <si>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</si>
  <si>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</si>
  <si>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</si>
  <si>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M en C LEONCIO GONZALEZ FERNANDEZ</t>
  </si>
  <si>
    <t>SECRETARIO DMINISTRATIVO</t>
  </si>
  <si>
    <t>Estado de Cambios en la Situación Financiera</t>
  </si>
  <si>
    <t>Del 1 de Enero al 31 de Diciembre de 2015</t>
  </si>
  <si>
    <t>Origen</t>
  </si>
  <si>
    <t>Aplicación</t>
  </si>
  <si>
    <t>Exceso o Insuficiencia en la Actualización de la Hacienda Pública/Patrimonio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</si>
  <si>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</si>
  <si>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</si>
  <si>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</si>
  <si>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</si>
  <si>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</si>
  <si>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</si>
  <si>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</si>
  <si>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</si>
  <si>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</si>
  <si>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</si>
  <si>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</si>
  <si>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</si>
  <si>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</si>
  <si>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</si>
  <si>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</si>
  <si>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</si>
  <si>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</si>
  <si>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</si>
  <si>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</si>
  <si>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</si>
  <si>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</si>
  <si>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</si>
  <si>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</si>
  <si>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</si>
  <si>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</si>
  <si>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</si>
  <si>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</si>
  <si>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</si>
  <si>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</si>
  <si>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</si>
  <si>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M.C. LEONCIO GONZÁLEZ FERNÁNDEZ</t>
  </si>
  <si>
    <t>ING. JOSÉ ANTONIO OLIVARES HERNÁNDEZ</t>
  </si>
  <si>
    <t>R E C T O R</t>
  </si>
  <si>
    <t>Estado de Variación en la Hacienda Pública</t>
  </si>
  <si>
    <t>(pesos)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</si>
  <si>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</si>
  <si>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</si>
  <si>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</si>
  <si>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</si>
  <si>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</si>
  <si>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</si>
  <si>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</si>
  <si>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</si>
  <si>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</si>
  <si>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</si>
  <si>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Hacienda Pública/Patrimonio Neto Final del Ejercicio2014</t>
  </si>
  <si>
    <t>Cambios en la Hacienda Pública/Patrimonio Neto del Ejercicio 2015</t>
  </si>
  <si>
    <t>Variaciones de la Hacienda Pública/Patrimonio Neto del Ejercicio 2015</t>
  </si>
  <si>
    <t>Saldo Neto en la Hacienda Pública / Patrimonio 2015</t>
  </si>
  <si>
    <t>Estado de Flujos de Efectivo</t>
  </si>
  <si>
    <t>Flujos de Efectivo de las Actividades de Operación</t>
  </si>
  <si>
    <t xml:space="preserve">Flujos de Efectivo de las Actividades de Inversión </t>
  </si>
  <si>
    <t>Cuotas y Aportaciones de Seguridad Social</t>
  </si>
  <si>
    <t>Contribuciones de mejoras</t>
  </si>
  <si>
    <t>Otros Orígenes de Inversión</t>
  </si>
  <si>
    <t>Otras Aplicaciones de Inversión</t>
  </si>
  <si>
    <t>Transferencias, Asignaciones y Subsidios y Otras Ayudas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</si>
  <si>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</si>
  <si>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</si>
  <si>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</si>
  <si>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</si>
  <si>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</si>
  <si>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</si>
  <si>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</si>
  <si>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</si>
  <si>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</si>
  <si>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Orígenes de Financiamiento</t>
  </si>
  <si>
    <t>Servicios de la Deuda</t>
  </si>
  <si>
    <t xml:space="preserve">Participaciones </t>
  </si>
  <si>
    <t>Otras Aplicaciones de Financiamiento</t>
  </si>
  <si>
    <t>Otras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</si>
  <si>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</si>
  <si>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</si>
  <si>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</si>
  <si>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</si>
  <si>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</si>
  <si>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}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</si>
  <si>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</si>
  <si>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</si>
  <si>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</si>
  <si>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</si>
  <si>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</si>
  <si>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</si>
  <si>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</si>
  <si>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</si>
  <si>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</si>
  <si>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</si>
  <si>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</si>
  <si>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</si>
  <si>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</si>
  <si>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</si>
  <si>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(7= 5 - 1 )</t>
  </si>
  <si>
    <t>Productos</t>
  </si>
  <si>
    <t>Corriente</t>
  </si>
  <si>
    <t>Capital</t>
  </si>
  <si>
    <t>Aprovechamientos</t>
  </si>
  <si>
    <t>Ingresos por Ventas de Bienes y Servicios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</si>
  <si>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</si>
  <si>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</si>
  <si>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</si>
  <si>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</si>
  <si>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</si>
  <si>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</si>
  <si>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</si>
  <si>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</si>
  <si>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r>
      <t>Ingresos excedentes</t>
    </r>
    <r>
      <rPr>
        <b/>
        <sz val="8"/>
        <rFont val="Calibri"/>
        <family val="2"/>
      </rPr>
      <t>¹</t>
    </r>
  </si>
  <si>
    <t>¹ Los ingresos excedentes se presentan para efectos de cumplimiento de la Ley General de Contabilidad Gubernamental y el importe reflejado debe ser siempre mayor a cero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</si>
  <si>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</si>
  <si>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</si>
  <si>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</si>
  <si>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</si>
  <si>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</si>
  <si>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</si>
  <si>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</si>
  <si>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</si>
  <si>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</si>
  <si>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RECTORIA</t>
  </si>
  <si>
    <t>Total del Gasto</t>
  </si>
  <si>
    <t>Clasificación por Objeto del Gasto (Capítulo y Concepto)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</si>
  <si>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</si>
  <si>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</si>
  <si>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</si>
  <si>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</si>
  <si>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</si>
  <si>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</si>
  <si>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</si>
  <si>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</si>
  <si>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</si>
  <si>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</si>
  <si>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</si>
  <si>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</si>
  <si>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</si>
  <si>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</si>
  <si>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</si>
  <si>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</si>
  <si>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</si>
  <si>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</si>
  <si>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</si>
  <si>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</si>
  <si>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</si>
  <si>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</si>
  <si>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</si>
  <si>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</si>
  <si>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</si>
  <si>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</si>
  <si>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</si>
  <si>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</si>
  <si>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</si>
  <si>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</si>
  <si>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</si>
  <si>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</si>
  <si>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</si>
  <si>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</si>
  <si>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</si>
  <si>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</si>
  <si>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</si>
  <si>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</si>
  <si>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</si>
  <si>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</si>
  <si>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</si>
  <si>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</si>
  <si>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</si>
  <si>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</si>
  <si>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</si>
  <si>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</si>
  <si>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</si>
  <si>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</si>
  <si>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</si>
  <si>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</si>
  <si>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</si>
  <si>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</si>
  <si>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</si>
  <si>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</si>
  <si>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Clasificación Funcional (Finalidad y Función)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</si>
  <si>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</si>
  <si>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</si>
  <si>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</si>
  <si>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</si>
  <si>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</si>
  <si>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</si>
  <si>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</si>
  <si>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</si>
  <si>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</si>
  <si>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</si>
  <si>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</si>
  <si>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</si>
  <si>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</si>
  <si>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</si>
  <si>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</si>
  <si>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</si>
  <si>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</si>
  <si>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</si>
  <si>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</si>
  <si>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</si>
  <si>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</si>
  <si>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</si>
  <si>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</si>
  <si>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</si>
  <si>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</si>
  <si>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</si>
  <si>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</si>
  <si>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</si>
  <si>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</si>
  <si>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</si>
  <si>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</si>
  <si>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</si>
  <si>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</si>
  <si>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</si>
  <si>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</si>
  <si>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</si>
  <si>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</si>
  <si>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</si>
  <si>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</si>
  <si>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</si>
  <si>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NO APLICA</t>
  </si>
  <si>
    <t>Total Créditos Bancarios</t>
  </si>
  <si>
    <t>Otros Instrumentos de Deuda</t>
  </si>
  <si>
    <t>Total Otros Instrumentos de Deuda</t>
  </si>
  <si>
    <t>Total de Intereses de Otros Instrumentos de Deuda</t>
  </si>
  <si>
    <t>Total de Intereses de Créditos Bancarios</t>
  </si>
  <si>
    <t>Intereses de la Deuda</t>
  </si>
  <si>
    <t xml:space="preserve">Universidad Politecnica de Tlaxcala Region Poniente </t>
  </si>
  <si>
    <t>Indicadores de Postura Fiscal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</si>
  <si>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</si>
  <si>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</si>
  <si>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</si>
  <si>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</si>
  <si>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</si>
  <si>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</si>
  <si>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</si>
  <si>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</si>
  <si>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</si>
  <si>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</si>
  <si>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</si>
  <si>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</si>
  <si>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</si>
  <si>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</si>
  <si>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</si>
  <si>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</si>
  <si>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</si>
  <si>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</si>
  <si>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</si>
  <si>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</si>
  <si>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</si>
  <si>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</si>
  <si>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</si>
  <si>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</si>
  <si>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</si>
  <si>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</si>
  <si>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</si>
  <si>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</si>
  <si>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</si>
  <si>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</si>
  <si>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</si>
  <si>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</si>
  <si>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</si>
  <si>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</si>
  <si>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</si>
  <si>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</si>
  <si>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</si>
  <si>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</si>
  <si>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</si>
  <si>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</si>
  <si>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</si>
  <si>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</si>
  <si>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</si>
  <si>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</si>
  <si>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</si>
  <si>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</si>
  <si>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</si>
  <si>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</si>
  <si>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Cuenta Pública 2016</t>
  </si>
  <si>
    <t>Del 1 de Enero al 31 de Marzo de 2016</t>
  </si>
  <si>
    <t>Del 1 de Enero al 31 de Marzo de 2016 y 2015</t>
  </si>
  <si>
    <t>SECRETARIA ADMINISTRATIVA</t>
  </si>
  <si>
    <t>Al 31 de Marzo de 2016 y 2015</t>
  </si>
  <si>
    <t>Del 1 de enero al 31 de Marzo de 2016 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</si>
</sst>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43" formatCode="_-* #,##0.00_-;\-* #,##0.00_-;_-* &quot;-&quot;??_-;_-@_-"/>
    <numFmt numFmtId="164" formatCode="0_ ;\-0\ "/>
    <numFmt numFmtId="165" formatCode="General_)"/>
    <numFmt numFmtId="166" formatCode="#,##0_ ;\-#,##0\ "/>
    <numFmt numFmtId="167" formatCode="#,##0_ ;[Red]\-#,##0\ 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Soberana Sans"/>
      <family val="3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22"/>
      <color rgb="FFFF0000"/>
      <name val="Arial"/>
      <family val="2"/>
    </font>
    <font>
      <b/>
      <sz val="9"/>
      <color indexed="63"/>
      <name val="Arial"/>
      <family val="2"/>
    </font>
    <font>
      <b/>
      <sz val="9"/>
      <color theme="1"/>
      <name val="Arial Rounded MT Bold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vertAlign val="superscript"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165" fontId="9" fillId="0" borderId="0"/>
    <xf numFmtId="43" fontId="16" fillId="0" borderId="0" applyFont="0" applyFill="0" applyBorder="0" applyAlignment="0" applyProtection="0"/>
    <xf numFmtId="0" fontId="1" fillId="0" borderId="0"/>
  </cellStyleXfs>
  <cellXfs count="706">
    <xf numFmtId="0" fontId="0" fillId="0" borderId="0" xfId="0"/>
    <xf numFmtId="0" fontId="2" fillId="2" borderId="0" xfId="0" applyFont="1" applyFill="1" applyBorder="1" applyAlignment="1" applyProtection="1">
      <alignment vertical="top" wrapText="1"/>
      <protection locked="0"/>
    </xf>
    <xf numFmtId="43" fontId="2" fillId="2" borderId="0" xfId="1" applyFont="1" applyFill="1" applyBorder="1"/>
    <xf numFmtId="0" fontId="3" fillId="2" borderId="0" xfId="0" applyFont="1" applyFill="1" applyBorder="1" applyAlignment="1">
      <alignment vertical="top"/>
    </xf>
    <xf numFmtId="43" fontId="2" fillId="2" borderId="0" xfId="1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2" fillId="2" borderId="0" xfId="0" applyFont="1" applyFill="1" applyBorder="1" applyAlignment="1"/>
    <xf numFmtId="0" fontId="4" fillId="2" borderId="2" xfId="0" applyFont="1" applyFill="1" applyBorder="1"/>
    <xf numFmtId="43" fontId="2" fillId="2" borderId="2" xfId="1" applyFont="1" applyFill="1" applyBorder="1"/>
    <xf numFmtId="0" fontId="2" fillId="2" borderId="2" xfId="0" applyFont="1" applyFill="1" applyBorder="1" applyAlignment="1"/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vertical="top"/>
    </xf>
    <xf numFmtId="0" fontId="4" fillId="2" borderId="0" xfId="0" applyFont="1" applyFill="1" applyBorder="1" applyAlignment="1"/>
    <xf numFmtId="0" fontId="4" fillId="2" borderId="3" xfId="0" applyFont="1" applyFill="1" applyBorder="1"/>
    <xf numFmtId="0" fontId="4" fillId="2" borderId="2" xfId="0" applyFont="1" applyFill="1" applyBorder="1" applyAlignment="1"/>
    <xf numFmtId="0" fontId="4" fillId="2" borderId="4" xfId="0" applyFont="1" applyFill="1" applyBorder="1"/>
    <xf numFmtId="0" fontId="5" fillId="2" borderId="5" xfId="0" applyFont="1" applyFill="1" applyBorder="1" applyAlignment="1">
      <alignment vertical="top"/>
    </xf>
    <xf numFmtId="3" fontId="3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>
      <alignment vertical="top"/>
    </xf>
    <xf numFmtId="0" fontId="4" fillId="2" borderId="6" xfId="0" applyFont="1" applyFill="1" applyBorder="1"/>
    <xf numFmtId="3" fontId="2" fillId="2" borderId="0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/>
    </xf>
    <xf numFmtId="3" fontId="2" fillId="2" borderId="0" xfId="1" applyNumberFormat="1" applyFont="1" applyFill="1" applyBorder="1" applyAlignment="1" applyProtection="1">
      <alignment vertical="top"/>
      <protection locked="0"/>
    </xf>
    <xf numFmtId="3" fontId="6" fillId="2" borderId="0" xfId="0" applyNumberFormat="1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7" fillId="2" borderId="6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top"/>
    </xf>
    <xf numFmtId="0" fontId="2" fillId="2" borderId="6" xfId="0" applyFont="1" applyFill="1" applyBorder="1" applyAlignment="1">
      <alignment horizontal="left" vertical="top"/>
    </xf>
    <xf numFmtId="3" fontId="8" fillId="2" borderId="0" xfId="1" applyNumberFormat="1" applyFont="1" applyFill="1" applyBorder="1" applyAlignment="1" applyProtection="1">
      <alignment vertical="top"/>
      <protection locked="0"/>
    </xf>
    <xf numFmtId="3" fontId="8" fillId="2" borderId="0" xfId="0" applyNumberFormat="1" applyFont="1" applyFill="1" applyBorder="1" applyAlignment="1" applyProtection="1">
      <alignment vertical="top"/>
      <protection locked="0"/>
    </xf>
    <xf numFmtId="3" fontId="2" fillId="2" borderId="0" xfId="0" applyNumberFormat="1" applyFont="1" applyFill="1" applyBorder="1" applyAlignment="1" applyProtection="1">
      <alignment vertical="top"/>
      <protection locked="0"/>
    </xf>
    <xf numFmtId="0" fontId="4" fillId="2" borderId="5" xfId="0" applyFont="1" applyFill="1" applyBorder="1" applyAlignment="1"/>
    <xf numFmtId="0" fontId="3" fillId="2" borderId="6" xfId="0" applyFont="1" applyFill="1" applyBorder="1" applyAlignment="1"/>
    <xf numFmtId="0" fontId="4" fillId="2" borderId="5" xfId="0" applyFont="1" applyFill="1" applyBorder="1"/>
    <xf numFmtId="0" fontId="2" fillId="2" borderId="0" xfId="2" applyFont="1" applyFill="1" applyBorder="1" applyAlignment="1"/>
    <xf numFmtId="0" fontId="3" fillId="2" borderId="0" xfId="2" applyFont="1" applyFill="1" applyBorder="1" applyAlignment="1">
      <alignment vertical="center"/>
    </xf>
    <xf numFmtId="0" fontId="4" fillId="2" borderId="6" xfId="0" applyFont="1" applyFill="1" applyBorder="1" applyAlignment="1"/>
    <xf numFmtId="0" fontId="10" fillId="3" borderId="7" xfId="2" applyFont="1" applyFill="1" applyBorder="1" applyAlignment="1">
      <alignment horizontal="center" vertical="center"/>
    </xf>
    <xf numFmtId="164" fontId="10" fillId="3" borderId="8" xfId="1" applyNumberFormat="1" applyFont="1" applyFill="1" applyBorder="1" applyAlignment="1">
      <alignment horizontal="center" vertical="center"/>
    </xf>
    <xf numFmtId="0" fontId="10" fillId="3" borderId="8" xfId="2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2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>
      <alignment horizontal="right"/>
    </xf>
    <xf numFmtId="0" fontId="12" fillId="2" borderId="0" xfId="0" applyFont="1" applyFill="1" applyBorder="1" applyAlignment="1"/>
    <xf numFmtId="0" fontId="3" fillId="2" borderId="0" xfId="2" applyFont="1" applyFill="1" applyBorder="1" applyAlignment="1"/>
    <xf numFmtId="0" fontId="13" fillId="4" borderId="0" xfId="0" applyFont="1" applyFill="1" applyProtection="1"/>
    <xf numFmtId="0" fontId="13" fillId="4" borderId="0" xfId="0" applyFont="1" applyFill="1" applyAlignment="1" applyProtection="1">
      <alignment vertical="top"/>
    </xf>
    <xf numFmtId="0" fontId="13" fillId="4" borderId="0" xfId="0" applyFont="1" applyFill="1" applyAlignment="1" applyProtection="1"/>
    <xf numFmtId="0" fontId="13" fillId="4" borderId="0" xfId="0" applyFont="1" applyFill="1" applyAlignment="1" applyProtection="1">
      <alignment horizontal="right" vertical="top"/>
    </xf>
    <xf numFmtId="0" fontId="13" fillId="0" borderId="0" xfId="0" applyFont="1" applyProtection="1"/>
    <xf numFmtId="0" fontId="13" fillId="4" borderId="0" xfId="0" applyFont="1" applyFill="1" applyBorder="1" applyProtection="1"/>
    <xf numFmtId="0" fontId="3" fillId="4" borderId="0" xfId="0" applyFont="1" applyFill="1" applyBorder="1" applyAlignment="1" applyProtection="1"/>
    <xf numFmtId="0" fontId="3" fillId="4" borderId="0" xfId="3" applyNumberFormat="1" applyFont="1" applyFill="1" applyBorder="1" applyAlignment="1" applyProtection="1">
      <alignment vertical="center"/>
    </xf>
    <xf numFmtId="0" fontId="3" fillId="4" borderId="0" xfId="3" applyNumberFormat="1" applyFont="1" applyFill="1" applyBorder="1" applyAlignment="1" applyProtection="1">
      <alignment horizontal="centerContinuous" vertical="center"/>
    </xf>
    <xf numFmtId="0" fontId="3" fillId="4" borderId="0" xfId="0" applyFont="1" applyFill="1" applyBorder="1" applyAlignment="1" applyProtection="1">
      <alignment horizontal="right"/>
    </xf>
    <xf numFmtId="0" fontId="3" fillId="4" borderId="2" xfId="0" applyNumberFormat="1" applyFont="1" applyFill="1" applyBorder="1" applyAlignment="1" applyProtection="1"/>
    <xf numFmtId="0" fontId="3" fillId="4" borderId="0" xfId="3" applyNumberFormat="1" applyFont="1" applyFill="1" applyBorder="1" applyAlignment="1" applyProtection="1">
      <alignment horizontal="right" vertical="top"/>
    </xf>
    <xf numFmtId="0" fontId="15" fillId="5" borderId="1" xfId="0" applyFont="1" applyFill="1" applyBorder="1" applyAlignment="1" applyProtection="1">
      <alignment horizontal="centerContinuous"/>
    </xf>
    <xf numFmtId="0" fontId="14" fillId="5" borderId="11" xfId="0" applyFont="1" applyFill="1" applyBorder="1" applyProtection="1"/>
    <xf numFmtId="164" fontId="15" fillId="5" borderId="0" xfId="4" applyNumberFormat="1" applyFont="1" applyFill="1" applyBorder="1" applyAlignment="1" applyProtection="1">
      <alignment horizontal="center"/>
    </xf>
    <xf numFmtId="0" fontId="14" fillId="5" borderId="5" xfId="0" applyFont="1" applyFill="1" applyBorder="1" applyProtection="1"/>
    <xf numFmtId="0" fontId="3" fillId="4" borderId="6" xfId="3" applyNumberFormat="1" applyFont="1" applyFill="1" applyBorder="1" applyAlignment="1" applyProtection="1">
      <alignment vertical="center"/>
    </xf>
    <xf numFmtId="0" fontId="13" fillId="4" borderId="5" xfId="0" applyFont="1" applyFill="1" applyBorder="1" applyProtection="1"/>
    <xf numFmtId="0" fontId="13" fillId="4" borderId="6" xfId="0" applyFont="1" applyFill="1" applyBorder="1" applyAlignment="1" applyProtection="1">
      <alignment vertical="top"/>
    </xf>
    <xf numFmtId="166" fontId="2" fillId="4" borderId="0" xfId="4" applyNumberFormat="1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vertical="top"/>
    </xf>
    <xf numFmtId="0" fontId="13" fillId="4" borderId="0" xfId="0" applyFont="1" applyFill="1" applyBorder="1" applyAlignment="1" applyProtection="1">
      <alignment horizontal="right" vertical="top"/>
    </xf>
    <xf numFmtId="0" fontId="3" fillId="4" borderId="0" xfId="0" applyFont="1" applyFill="1" applyBorder="1" applyAlignment="1" applyProtection="1">
      <alignment vertical="top"/>
    </xf>
    <xf numFmtId="0" fontId="3" fillId="4" borderId="0" xfId="0" applyFont="1" applyFill="1" applyBorder="1" applyAlignment="1" applyProtection="1">
      <alignment vertical="top" wrapText="1"/>
    </xf>
    <xf numFmtId="3" fontId="2" fillId="4" borderId="0" xfId="0" applyNumberFormat="1" applyFont="1" applyFill="1" applyBorder="1" applyAlignment="1" applyProtection="1">
      <alignment vertical="top"/>
    </xf>
    <xf numFmtId="3" fontId="3" fillId="4" borderId="0" xfId="0" applyNumberFormat="1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vertical="top" wrapText="1"/>
    </xf>
    <xf numFmtId="0" fontId="7" fillId="4" borderId="0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vertical="top"/>
      <protection locked="0"/>
    </xf>
    <xf numFmtId="0" fontId="2" fillId="4" borderId="0" xfId="0" applyFont="1" applyFill="1" applyBorder="1" applyAlignment="1" applyProtection="1">
      <alignment vertical="top" wrapText="1"/>
    </xf>
    <xf numFmtId="0" fontId="2" fillId="4" borderId="0" xfId="0" applyFont="1" applyFill="1" applyBorder="1" applyAlignment="1" applyProtection="1">
      <alignment horizontal="left" vertical="top" wrapText="1"/>
    </xf>
    <xf numFmtId="3" fontId="2" fillId="4" borderId="0" xfId="4" applyNumberFormat="1" applyFont="1" applyFill="1" applyBorder="1" applyAlignment="1" applyProtection="1">
      <alignment vertical="top"/>
    </xf>
    <xf numFmtId="0" fontId="17" fillId="4" borderId="6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horizontal="right" vertical="top"/>
    </xf>
    <xf numFmtId="3" fontId="3" fillId="4" borderId="0" xfId="4" applyNumberFormat="1" applyFont="1" applyFill="1" applyBorder="1" applyAlignment="1" applyProtection="1">
      <alignment vertical="top"/>
    </xf>
    <xf numFmtId="0" fontId="3" fillId="4" borderId="0" xfId="0" applyFont="1" applyFill="1" applyBorder="1" applyAlignment="1" applyProtection="1">
      <alignment horizontal="left" vertical="top" wrapText="1"/>
    </xf>
    <xf numFmtId="0" fontId="13" fillId="4" borderId="0" xfId="0" applyFont="1" applyFill="1" applyBorder="1" applyAlignment="1" applyProtection="1">
      <alignment vertical="top" wrapText="1"/>
    </xf>
    <xf numFmtId="0" fontId="3" fillId="4" borderId="0" xfId="0" applyFont="1" applyFill="1" applyBorder="1" applyAlignment="1" applyProtection="1">
      <alignment horizontal="left" vertical="top"/>
    </xf>
    <xf numFmtId="0" fontId="14" fillId="4" borderId="0" xfId="0" applyFont="1" applyFill="1" applyBorder="1" applyAlignment="1" applyProtection="1">
      <alignment vertical="center" wrapText="1"/>
    </xf>
    <xf numFmtId="3" fontId="6" fillId="4" borderId="0" xfId="4" applyNumberFormat="1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13" fillId="4" borderId="4" xfId="0" applyFont="1" applyFill="1" applyBorder="1" applyAlignment="1" applyProtection="1">
      <alignment vertical="top"/>
    </xf>
    <xf numFmtId="0" fontId="13" fillId="4" borderId="2" xfId="0" applyFont="1" applyFill="1" applyBorder="1" applyAlignment="1" applyProtection="1">
      <alignment vertical="top"/>
    </xf>
    <xf numFmtId="0" fontId="13" fillId="4" borderId="2" xfId="0" applyFont="1" applyFill="1" applyBorder="1" applyAlignment="1" applyProtection="1">
      <alignment horizontal="right" vertical="top"/>
    </xf>
    <xf numFmtId="0" fontId="13" fillId="4" borderId="3" xfId="0" applyFont="1" applyFill="1" applyBorder="1" applyProtection="1"/>
    <xf numFmtId="0" fontId="2" fillId="4" borderId="0" xfId="0" applyFont="1" applyFill="1" applyBorder="1" applyProtection="1"/>
    <xf numFmtId="43" fontId="2" fillId="4" borderId="0" xfId="4" applyFont="1" applyFill="1" applyBorder="1" applyProtection="1"/>
    <xf numFmtId="0" fontId="2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wrapText="1"/>
    </xf>
    <xf numFmtId="0" fontId="3" fillId="4" borderId="0" xfId="0" applyFont="1" applyFill="1" applyBorder="1" applyAlignment="1" applyProtection="1">
      <alignment horizontal="right" vertical="top"/>
    </xf>
    <xf numFmtId="0" fontId="2" fillId="4" borderId="0" xfId="0" applyFont="1" applyFill="1" applyBorder="1" applyAlignment="1" applyProtection="1">
      <alignment horizontal="right"/>
    </xf>
    <xf numFmtId="43" fontId="2" fillId="4" borderId="0" xfId="4" applyFont="1" applyFill="1" applyBorder="1" applyAlignment="1" applyProtection="1">
      <alignment vertical="top"/>
    </xf>
    <xf numFmtId="0" fontId="13" fillId="4" borderId="0" xfId="0" applyFont="1" applyFill="1" applyBorder="1" applyProtection="1">
      <protection locked="0"/>
    </xf>
    <xf numFmtId="0" fontId="13" fillId="4" borderId="0" xfId="0" applyFont="1" applyFill="1" applyProtection="1">
      <protection locked="0"/>
    </xf>
    <xf numFmtId="0" fontId="13" fillId="4" borderId="0" xfId="0" applyFont="1" applyFill="1" applyAlignment="1" applyProtection="1">
      <alignment horizontal="right"/>
      <protection locked="0"/>
    </xf>
    <xf numFmtId="0" fontId="13" fillId="4" borderId="0" xfId="0" applyFont="1" applyFill="1" applyAlignment="1" applyProtection="1">
      <protection locked="0"/>
    </xf>
    <xf numFmtId="0" fontId="13" fillId="4" borderId="0" xfId="0" applyFont="1" applyFill="1" applyAlignment="1" applyProtection="1">
      <alignment wrapText="1"/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13" fillId="4" borderId="0" xfId="0" applyFont="1" applyFill="1" applyBorder="1" applyAlignment="1">
      <alignment wrapText="1"/>
    </xf>
    <xf numFmtId="0" fontId="13" fillId="4" borderId="0" xfId="0" applyFont="1" applyFill="1" applyBorder="1" applyAlignment="1"/>
    <xf numFmtId="0" fontId="3" fillId="4" borderId="0" xfId="2" applyFont="1" applyFill="1" applyBorder="1" applyAlignment="1"/>
    <xf numFmtId="0" fontId="17" fillId="4" borderId="0" xfId="0" applyFont="1" applyFill="1" applyBorder="1" applyAlignment="1"/>
    <xf numFmtId="0" fontId="3" fillId="4" borderId="0" xfId="2" applyFont="1" applyFill="1" applyBorder="1" applyAlignment="1">
      <alignment horizontal="center"/>
    </xf>
    <xf numFmtId="0" fontId="3" fillId="4" borderId="0" xfId="0" applyFont="1" applyFill="1" applyBorder="1" applyAlignment="1">
      <alignment horizontal="right"/>
    </xf>
    <xf numFmtId="0" fontId="3" fillId="4" borderId="0" xfId="2" applyFont="1" applyFill="1" applyBorder="1" applyAlignment="1">
      <alignment horizontal="centerContinuous"/>
    </xf>
    <xf numFmtId="0" fontId="17" fillId="4" borderId="0" xfId="0" applyFont="1" applyFill="1" applyBorder="1" applyAlignment="1">
      <alignment horizontal="center"/>
    </xf>
    <xf numFmtId="0" fontId="2" fillId="4" borderId="0" xfId="2" applyFont="1" applyFill="1" applyBorder="1" applyAlignment="1">
      <alignment horizontal="center" vertical="center"/>
    </xf>
    <xf numFmtId="0" fontId="2" fillId="4" borderId="0" xfId="2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8" fillId="5" borderId="9" xfId="0" applyFont="1" applyFill="1" applyBorder="1" applyAlignment="1">
      <alignment horizontal="center" vertical="center"/>
    </xf>
    <xf numFmtId="164" fontId="15" fillId="5" borderId="8" xfId="4" applyNumberFormat="1" applyFont="1" applyFill="1" applyBorder="1" applyAlignment="1">
      <alignment horizontal="right" vertical="center"/>
    </xf>
    <xf numFmtId="0" fontId="15" fillId="5" borderId="8" xfId="2" applyFont="1" applyFill="1" applyBorder="1" applyAlignment="1">
      <alignment horizontal="center" vertical="center"/>
    </xf>
    <xf numFmtId="0" fontId="15" fillId="5" borderId="7" xfId="2" applyFont="1" applyFill="1" applyBorder="1" applyAlignment="1">
      <alignment horizontal="center" vertical="center"/>
    </xf>
    <xf numFmtId="0" fontId="13" fillId="4" borderId="6" xfId="0" applyFont="1" applyFill="1" applyBorder="1" applyAlignment="1"/>
    <xf numFmtId="0" fontId="3" fillId="4" borderId="0" xfId="2" applyFont="1" applyFill="1" applyBorder="1" applyAlignment="1">
      <alignment vertical="center"/>
    </xf>
    <xf numFmtId="0" fontId="2" fillId="4" borderId="0" xfId="2" applyFont="1" applyFill="1" applyBorder="1" applyAlignment="1"/>
    <xf numFmtId="0" fontId="13" fillId="4" borderId="5" xfId="0" applyFont="1" applyFill="1" applyBorder="1"/>
    <xf numFmtId="0" fontId="13" fillId="4" borderId="6" xfId="0" applyFont="1" applyFill="1" applyBorder="1" applyAlignment="1">
      <alignment vertical="top"/>
    </xf>
    <xf numFmtId="0" fontId="3" fillId="4" borderId="0" xfId="2" applyFont="1" applyFill="1" applyBorder="1" applyAlignment="1">
      <alignment vertical="top"/>
    </xf>
    <xf numFmtId="0" fontId="19" fillId="4" borderId="0" xfId="2" applyFont="1" applyFill="1" applyBorder="1" applyAlignment="1">
      <alignment horizontal="center"/>
    </xf>
    <xf numFmtId="0" fontId="2" fillId="4" borderId="6" xfId="0" applyFont="1" applyFill="1" applyBorder="1" applyAlignment="1">
      <alignment horizontal="left" vertical="top"/>
    </xf>
    <xf numFmtId="3" fontId="3" fillId="4" borderId="0" xfId="0" applyNumberFormat="1" applyFont="1" applyFill="1" applyBorder="1" applyAlignment="1" applyProtection="1">
      <alignment horizontal="right" vertical="top"/>
    </xf>
    <xf numFmtId="0" fontId="3" fillId="4" borderId="6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3" fontId="2" fillId="4" borderId="0" xfId="4" applyNumberFormat="1" applyFont="1" applyFill="1" applyBorder="1" applyAlignment="1" applyProtection="1">
      <alignment horizontal="right" vertical="top" wrapText="1"/>
      <protection locked="0"/>
    </xf>
    <xf numFmtId="0" fontId="19" fillId="4" borderId="0" xfId="2" applyFont="1" applyFill="1" applyBorder="1" applyAlignment="1" applyProtection="1">
      <alignment horizontal="center"/>
    </xf>
    <xf numFmtId="0" fontId="2" fillId="4" borderId="4" xfId="0" applyFont="1" applyFill="1" applyBorder="1" applyAlignment="1">
      <alignment horizontal="left" vertical="top"/>
    </xf>
    <xf numFmtId="0" fontId="13" fillId="4" borderId="2" xfId="0" applyFont="1" applyFill="1" applyBorder="1"/>
    <xf numFmtId="0" fontId="13" fillId="4" borderId="2" xfId="0" applyFont="1" applyFill="1" applyBorder="1" applyAlignment="1">
      <alignment vertical="top"/>
    </xf>
    <xf numFmtId="3" fontId="2" fillId="4" borderId="2" xfId="4" applyNumberFormat="1" applyFont="1" applyFill="1" applyBorder="1" applyAlignment="1" applyProtection="1">
      <alignment horizontal="right" vertical="top" wrapText="1"/>
      <protection locked="0"/>
    </xf>
    <xf numFmtId="0" fontId="13" fillId="4" borderId="3" xfId="0" applyFont="1" applyFill="1" applyBorder="1"/>
    <xf numFmtId="0" fontId="13" fillId="4" borderId="8" xfId="0" applyFont="1" applyFill="1" applyBorder="1"/>
    <xf numFmtId="0" fontId="2" fillId="4" borderId="2" xfId="0" applyFont="1" applyFill="1" applyBorder="1" applyAlignment="1">
      <alignment vertical="top"/>
    </xf>
    <xf numFmtId="0" fontId="2" fillId="4" borderId="2" xfId="0" applyFont="1" applyFill="1" applyBorder="1"/>
    <xf numFmtId="43" fontId="2" fillId="4" borderId="2" xfId="4" applyFont="1" applyFill="1" applyBorder="1"/>
    <xf numFmtId="0" fontId="2" fillId="4" borderId="2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/>
    <xf numFmtId="43" fontId="2" fillId="4" borderId="0" xfId="4" applyFont="1" applyFill="1" applyBorder="1"/>
    <xf numFmtId="0" fontId="2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>
      <alignment horizontal="right"/>
    </xf>
    <xf numFmtId="43" fontId="2" fillId="4" borderId="0" xfId="4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/>
    </xf>
    <xf numFmtId="0" fontId="13" fillId="4" borderId="0" xfId="0" applyFont="1" applyFill="1" applyBorder="1" applyAlignment="1">
      <alignment horizontal="right"/>
    </xf>
    <xf numFmtId="0" fontId="3" fillId="4" borderId="0" xfId="0" applyFont="1" applyFill="1" applyBorder="1" applyAlignment="1"/>
    <xf numFmtId="0" fontId="13" fillId="4" borderId="0" xfId="0" applyFont="1" applyFill="1"/>
    <xf numFmtId="0" fontId="3" fillId="4" borderId="0" xfId="3" applyNumberFormat="1" applyFont="1" applyFill="1" applyBorder="1" applyAlignment="1">
      <alignment horizontal="centerContinuous" vertical="center"/>
    </xf>
    <xf numFmtId="0" fontId="2" fillId="4" borderId="2" xfId="0" applyNumberFormat="1" applyFont="1" applyFill="1" applyBorder="1" applyAlignment="1" applyProtection="1">
      <protection locked="0"/>
    </xf>
    <xf numFmtId="0" fontId="2" fillId="4" borderId="0" xfId="0" applyNumberFormat="1" applyFont="1" applyFill="1" applyBorder="1" applyAlignment="1" applyProtection="1">
      <alignment horizontal="left"/>
    </xf>
    <xf numFmtId="0" fontId="15" fillId="5" borderId="10" xfId="2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2" applyFont="1" applyFill="1" applyBorder="1" applyAlignment="1">
      <alignment horizontal="center" vertical="center" wrapText="1"/>
    </xf>
    <xf numFmtId="0" fontId="15" fillId="5" borderId="11" xfId="2" applyFont="1" applyFill="1" applyBorder="1" applyAlignment="1">
      <alignment horizontal="center" vertical="center" wrapText="1"/>
    </xf>
    <xf numFmtId="0" fontId="15" fillId="4" borderId="0" xfId="0" applyFont="1" applyFill="1" applyBorder="1"/>
    <xf numFmtId="0" fontId="15" fillId="5" borderId="4" xfId="2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2" xfId="2" applyFont="1" applyFill="1" applyBorder="1" applyAlignment="1">
      <alignment horizontal="center" vertical="center" wrapText="1"/>
    </xf>
    <xf numFmtId="0" fontId="15" fillId="5" borderId="3" xfId="2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0" fontId="17" fillId="4" borderId="5" xfId="0" applyFont="1" applyFill="1" applyBorder="1" applyAlignment="1">
      <alignment vertical="top"/>
    </xf>
    <xf numFmtId="0" fontId="17" fillId="4" borderId="0" xfId="0" applyFont="1" applyFill="1" applyBorder="1" applyAlignment="1">
      <alignment vertical="top"/>
    </xf>
    <xf numFmtId="0" fontId="20" fillId="4" borderId="6" xfId="0" applyFont="1" applyFill="1" applyBorder="1" applyAlignment="1">
      <alignment vertical="top"/>
    </xf>
    <xf numFmtId="3" fontId="17" fillId="4" borderId="0" xfId="4" applyNumberFormat="1" applyFont="1" applyFill="1" applyBorder="1" applyAlignment="1">
      <alignment vertical="top"/>
    </xf>
    <xf numFmtId="0" fontId="20" fillId="4" borderId="5" xfId="0" applyFont="1" applyFill="1" applyBorder="1" applyAlignment="1">
      <alignment vertical="top"/>
    </xf>
    <xf numFmtId="3" fontId="13" fillId="4" borderId="0" xfId="0" applyNumberFormat="1" applyFont="1" applyFill="1" applyBorder="1" applyAlignment="1">
      <alignment vertical="top"/>
    </xf>
    <xf numFmtId="0" fontId="13" fillId="4" borderId="5" xfId="0" applyFont="1" applyFill="1" applyBorder="1" applyAlignment="1">
      <alignment vertical="top"/>
    </xf>
    <xf numFmtId="3" fontId="2" fillId="4" borderId="0" xfId="4" applyNumberFormat="1" applyFont="1" applyFill="1" applyBorder="1" applyAlignment="1" applyProtection="1">
      <alignment vertical="top"/>
      <protection locked="0"/>
    </xf>
    <xf numFmtId="3" fontId="2" fillId="4" borderId="0" xfId="4" applyNumberFormat="1" applyFont="1" applyFill="1" applyBorder="1" applyAlignment="1">
      <alignment vertical="top"/>
    </xf>
    <xf numFmtId="0" fontId="13" fillId="4" borderId="0" xfId="0" applyFont="1" applyFill="1" applyBorder="1" applyAlignment="1">
      <alignment horizontal="left" vertical="top"/>
    </xf>
    <xf numFmtId="3" fontId="13" fillId="4" borderId="0" xfId="4" applyNumberFormat="1" applyFont="1" applyFill="1" applyBorder="1" applyAlignment="1">
      <alignment vertical="top"/>
    </xf>
    <xf numFmtId="0" fontId="13" fillId="4" borderId="0" xfId="0" applyFont="1" applyFill="1" applyAlignment="1"/>
    <xf numFmtId="0" fontId="13" fillId="4" borderId="0" xfId="0" applyFont="1" applyFill="1" applyAlignment="1">
      <alignment horizontal="left"/>
    </xf>
    <xf numFmtId="0" fontId="13" fillId="4" borderId="0" xfId="0" applyFont="1" applyFill="1" applyAlignment="1">
      <alignment vertical="center"/>
    </xf>
    <xf numFmtId="0" fontId="2" fillId="4" borderId="0" xfId="0" applyFont="1" applyFill="1" applyBorder="1" applyAlignment="1">
      <alignment vertical="top" wrapText="1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3" fillId="2" borderId="0" xfId="2" applyFont="1" applyFill="1" applyBorder="1" applyAlignment="1" applyProtection="1"/>
    <xf numFmtId="0" fontId="3" fillId="2" borderId="0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centerContinuous"/>
    </xf>
    <xf numFmtId="0" fontId="3" fillId="2" borderId="0" xfId="0" applyFont="1" applyFill="1" applyBorder="1" applyAlignment="1" applyProtection="1"/>
    <xf numFmtId="165" fontId="2" fillId="2" borderId="0" xfId="3" applyFont="1" applyFill="1" applyBorder="1" applyProtection="1"/>
    <xf numFmtId="0" fontId="10" fillId="3" borderId="9" xfId="2" applyFont="1" applyFill="1" applyBorder="1" applyAlignment="1" applyProtection="1">
      <alignment horizontal="center" vertical="center" wrapText="1"/>
    </xf>
    <xf numFmtId="0" fontId="10" fillId="3" borderId="8" xfId="2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7" xfId="2" applyFont="1" applyFill="1" applyBorder="1" applyAlignment="1" applyProtection="1">
      <alignment horizontal="center" vertical="center" wrapText="1"/>
    </xf>
    <xf numFmtId="0" fontId="3" fillId="2" borderId="6" xfId="3" applyNumberFormat="1" applyFont="1" applyFill="1" applyBorder="1" applyAlignment="1" applyProtection="1">
      <alignment horizontal="centerContinuous" vertical="center"/>
    </xf>
    <xf numFmtId="0" fontId="3" fillId="2" borderId="6" xfId="3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vertical="top"/>
    </xf>
    <xf numFmtId="0" fontId="3" fillId="2" borderId="5" xfId="3" applyNumberFormat="1" applyFont="1" applyFill="1" applyBorder="1" applyAlignment="1" applyProtection="1">
      <alignment vertical="top"/>
    </xf>
    <xf numFmtId="0" fontId="12" fillId="2" borderId="6" xfId="0" applyFont="1" applyFill="1" applyBorder="1" applyAlignment="1" applyProtection="1"/>
    <xf numFmtId="0" fontId="3" fillId="2" borderId="0" xfId="0" applyFont="1" applyFill="1" applyBorder="1" applyAlignment="1" applyProtection="1">
      <alignment vertical="top"/>
    </xf>
    <xf numFmtId="0" fontId="3" fillId="2" borderId="5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</xf>
    <xf numFmtId="0" fontId="12" fillId="2" borderId="5" xfId="0" applyFont="1" applyFill="1" applyBorder="1" applyAlignment="1" applyProtection="1">
      <alignment vertical="top"/>
    </xf>
    <xf numFmtId="0" fontId="4" fillId="2" borderId="6" xfId="0" applyFont="1" applyFill="1" applyBorder="1" applyAlignment="1" applyProtection="1"/>
    <xf numFmtId="0" fontId="21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5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right" vertical="top"/>
      <protection locked="0"/>
    </xf>
    <xf numFmtId="0" fontId="2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right" vertical="top"/>
    </xf>
    <xf numFmtId="0" fontId="22" fillId="2" borderId="6" xfId="0" applyFont="1" applyFill="1" applyBorder="1" applyAlignment="1" applyProtection="1"/>
    <xf numFmtId="0" fontId="7" fillId="2" borderId="0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horizontal="center" vertical="top"/>
      <protection locked="0"/>
    </xf>
    <xf numFmtId="3" fontId="7" fillId="2" borderId="0" xfId="0" applyNumberFormat="1" applyFont="1" applyFill="1" applyBorder="1" applyAlignment="1" applyProtection="1">
      <alignment horizontal="right" vertical="top"/>
    </xf>
    <xf numFmtId="0" fontId="22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3" fontId="7" fillId="2" borderId="0" xfId="0" applyNumberFormat="1" applyFont="1" applyFill="1" applyBorder="1" applyAlignment="1" applyProtection="1">
      <alignment horizontal="center" vertical="top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3" fontId="3" fillId="4" borderId="0" xfId="0" applyNumberFormat="1" applyFont="1" applyFill="1" applyBorder="1" applyAlignment="1" applyProtection="1">
      <alignment vertical="top"/>
      <protection locked="0"/>
    </xf>
    <xf numFmtId="0" fontId="22" fillId="2" borderId="4" xfId="0" applyFont="1" applyFill="1" applyBorder="1" applyAlignment="1" applyProtection="1"/>
    <xf numFmtId="0" fontId="7" fillId="2" borderId="2" xfId="0" applyFont="1" applyFill="1" applyBorder="1" applyAlignment="1" applyProtection="1">
      <alignment vertical="top"/>
    </xf>
    <xf numFmtId="3" fontId="7" fillId="2" borderId="2" xfId="0" applyNumberFormat="1" applyFont="1" applyFill="1" applyBorder="1" applyAlignment="1" applyProtection="1">
      <alignment horizontal="center" vertical="top"/>
    </xf>
    <xf numFmtId="3" fontId="7" fillId="2" borderId="2" xfId="0" applyNumberFormat="1" applyFont="1" applyFill="1" applyBorder="1" applyAlignment="1" applyProtection="1">
      <alignment horizontal="right" vertical="top"/>
    </xf>
    <xf numFmtId="0" fontId="22" fillId="2" borderId="3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/>
    <xf numFmtId="0" fontId="2" fillId="2" borderId="0" xfId="0" applyFont="1" applyFill="1" applyBorder="1" applyProtection="1"/>
    <xf numFmtId="43" fontId="2" fillId="2" borderId="0" xfId="1" applyFont="1" applyFill="1" applyBorder="1" applyProtection="1"/>
    <xf numFmtId="0" fontId="2" fillId="2" borderId="0" xfId="0" applyFont="1" applyFill="1" applyBorder="1" applyAlignment="1" applyProtection="1">
      <alignment vertical="center"/>
    </xf>
    <xf numFmtId="0" fontId="23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43" fontId="2" fillId="2" borderId="0" xfId="1" applyFont="1" applyFill="1" applyBorder="1" applyAlignment="1" applyProtection="1">
      <alignment vertical="top"/>
    </xf>
    <xf numFmtId="0" fontId="2" fillId="4" borderId="2" xfId="0" applyNumberFormat="1" applyFont="1" applyFill="1" applyBorder="1" applyAlignment="1" applyProtection="1"/>
    <xf numFmtId="164" fontId="15" fillId="5" borderId="9" xfId="4" applyNumberFormat="1" applyFont="1" applyFill="1" applyBorder="1" applyAlignment="1">
      <alignment horizontal="center" vertical="center" wrapText="1"/>
    </xf>
    <xf numFmtId="164" fontId="15" fillId="5" borderId="8" xfId="4" applyNumberFormat="1" applyFont="1" applyFill="1" applyBorder="1" applyAlignment="1">
      <alignment horizontal="center" vertical="center" wrapText="1"/>
    </xf>
    <xf numFmtId="164" fontId="15" fillId="5" borderId="7" xfId="4" applyNumberFormat="1" applyFont="1" applyFill="1" applyBorder="1" applyAlignment="1">
      <alignment horizontal="center" vertical="center" wrapText="1"/>
    </xf>
    <xf numFmtId="0" fontId="3" fillId="4" borderId="6" xfId="3" applyNumberFormat="1" applyFont="1" applyFill="1" applyBorder="1" applyAlignment="1">
      <alignment horizontal="centerContinuous" vertical="center"/>
    </xf>
    <xf numFmtId="0" fontId="3" fillId="4" borderId="5" xfId="3" applyNumberFormat="1" applyFont="1" applyFill="1" applyBorder="1" applyAlignment="1">
      <alignment horizontal="centerContinuous" vertical="center"/>
    </xf>
    <xf numFmtId="0" fontId="24" fillId="4" borderId="0" xfId="0" applyFont="1" applyFill="1" applyBorder="1" applyAlignment="1">
      <alignment horizontal="left" vertical="top"/>
    </xf>
    <xf numFmtId="166" fontId="2" fillId="4" borderId="0" xfId="4" applyNumberFormat="1" applyFont="1" applyFill="1" applyBorder="1" applyAlignment="1">
      <alignment vertical="top"/>
    </xf>
    <xf numFmtId="0" fontId="3" fillId="4" borderId="5" xfId="0" applyFont="1" applyFill="1" applyBorder="1" applyAlignment="1">
      <alignment vertical="top" wrapText="1"/>
    </xf>
    <xf numFmtId="3" fontId="17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0" xfId="0" applyFont="1" applyFill="1" applyBorder="1" applyAlignment="1">
      <alignment horizontal="left" vertical="top" wrapText="1"/>
    </xf>
    <xf numFmtId="3" fontId="13" fillId="4" borderId="0" xfId="0" applyNumberFormat="1" applyFont="1" applyFill="1" applyBorder="1" applyAlignment="1">
      <alignment horizontal="right" vertical="top"/>
    </xf>
    <xf numFmtId="3" fontId="17" fillId="4" borderId="0" xfId="0" applyNumberFormat="1" applyFont="1" applyFill="1" applyBorder="1" applyAlignment="1">
      <alignment horizontal="right" vertical="top"/>
    </xf>
    <xf numFmtId="3" fontId="12" fillId="2" borderId="0" xfId="0" applyNumberFormat="1" applyFont="1" applyFill="1" applyBorder="1" applyAlignment="1">
      <alignment horizontal="right" vertical="top"/>
    </xf>
    <xf numFmtId="3" fontId="13" fillId="4" borderId="0" xfId="0" applyNumberFormat="1" applyFont="1" applyFill="1" applyBorder="1" applyAlignment="1" applyProtection="1">
      <alignment horizontal="right" vertical="top"/>
      <protection locked="0"/>
    </xf>
    <xf numFmtId="3" fontId="25" fillId="2" borderId="0" xfId="0" applyNumberFormat="1" applyFont="1" applyFill="1" applyBorder="1" applyAlignment="1">
      <alignment horizontal="right" vertical="top"/>
    </xf>
    <xf numFmtId="3" fontId="25" fillId="2" borderId="13" xfId="0" applyNumberFormat="1" applyFont="1" applyFill="1" applyBorder="1" applyAlignment="1">
      <alignment horizontal="right" vertical="top"/>
    </xf>
    <xf numFmtId="0" fontId="17" fillId="4" borderId="4" xfId="0" applyFont="1" applyFill="1" applyBorder="1" applyAlignment="1">
      <alignment vertical="top"/>
    </xf>
    <xf numFmtId="3" fontId="12" fillId="0" borderId="2" xfId="0" applyNumberFormat="1" applyFont="1" applyFill="1" applyBorder="1" applyAlignment="1">
      <alignment horizontal="right" vertical="top"/>
    </xf>
    <xf numFmtId="0" fontId="3" fillId="4" borderId="3" xfId="0" applyFont="1" applyFill="1" applyBorder="1" applyAlignment="1">
      <alignment vertical="top" wrapText="1"/>
    </xf>
    <xf numFmtId="0" fontId="13" fillId="4" borderId="8" xfId="0" applyFont="1" applyFill="1" applyBorder="1" applyAlignment="1">
      <alignment vertical="top"/>
    </xf>
    <xf numFmtId="0" fontId="3" fillId="4" borderId="8" xfId="0" applyFont="1" applyFill="1" applyBorder="1" applyAlignment="1">
      <alignment vertical="top" wrapText="1"/>
    </xf>
    <xf numFmtId="0" fontId="2" fillId="4" borderId="0" xfId="0" applyFont="1" applyFill="1" applyAlignment="1">
      <alignment wrapText="1"/>
    </xf>
    <xf numFmtId="0" fontId="4" fillId="2" borderId="0" xfId="0" applyFont="1" applyFill="1"/>
    <xf numFmtId="0" fontId="3" fillId="2" borderId="0" xfId="2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3" fillId="2" borderId="0" xfId="3" applyNumberFormat="1" applyFont="1" applyFill="1" applyBorder="1" applyAlignment="1">
      <alignment horizontal="centerContinuous" vertical="center"/>
    </xf>
    <xf numFmtId="0" fontId="2" fillId="2" borderId="2" xfId="0" applyNumberFormat="1" applyFont="1" applyFill="1" applyBorder="1" applyAlignment="1" applyProtection="1">
      <protection locked="0"/>
    </xf>
    <xf numFmtId="0" fontId="3" fillId="2" borderId="0" xfId="2" applyFont="1" applyFill="1" applyBorder="1" applyAlignment="1">
      <alignment horizontal="center" vertical="top"/>
    </xf>
    <xf numFmtId="0" fontId="2" fillId="2" borderId="0" xfId="2" applyFont="1" applyFill="1" applyBorder="1" applyAlignment="1">
      <alignment horizontal="centerContinuous" vertical="center"/>
    </xf>
    <xf numFmtId="0" fontId="2" fillId="2" borderId="0" xfId="2" applyFont="1" applyFill="1" applyBorder="1" applyAlignment="1">
      <alignment horizontal="center" vertical="top"/>
    </xf>
    <xf numFmtId="0" fontId="11" fillId="2" borderId="0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11" fillId="3" borderId="7" xfId="0" applyFont="1" applyFill="1" applyBorder="1"/>
    <xf numFmtId="0" fontId="2" fillId="2" borderId="0" xfId="2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3" fillId="2" borderId="0" xfId="2" applyFont="1" applyFill="1" applyBorder="1" applyAlignment="1">
      <alignment vertical="top"/>
    </xf>
    <xf numFmtId="3" fontId="2" fillId="2" borderId="0" xfId="2" applyNumberFormat="1" applyFont="1" applyFill="1" applyBorder="1" applyAlignment="1">
      <alignment vertical="top"/>
    </xf>
    <xf numFmtId="3" fontId="3" fillId="2" borderId="0" xfId="2" applyNumberFormat="1" applyFont="1" applyFill="1" applyBorder="1" applyAlignment="1">
      <alignment vertical="top"/>
    </xf>
    <xf numFmtId="3" fontId="2" fillId="2" borderId="0" xfId="2" applyNumberFormat="1" applyFont="1" applyFill="1" applyBorder="1" applyAlignment="1" applyProtection="1">
      <alignment vertical="top"/>
      <protection locked="0"/>
    </xf>
    <xf numFmtId="0" fontId="2" fillId="2" borderId="0" xfId="2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3" fillId="2" borderId="0" xfId="2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3" fontId="3" fillId="2" borderId="0" xfId="2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3" fillId="2" borderId="0" xfId="2" applyFont="1" applyFill="1" applyBorder="1" applyAlignment="1">
      <alignment horizontal="left" vertical="top" wrapText="1"/>
    </xf>
    <xf numFmtId="3" fontId="3" fillId="2" borderId="0" xfId="2" applyNumberFormat="1" applyFont="1" applyFill="1" applyBorder="1" applyAlignment="1" applyProtection="1">
      <alignment horizontal="right" vertical="top" wrapText="1"/>
      <protection locked="0"/>
    </xf>
    <xf numFmtId="3" fontId="3" fillId="2" borderId="0" xfId="2" applyNumberFormat="1" applyFont="1" applyFill="1" applyBorder="1" applyAlignment="1" applyProtection="1">
      <alignment horizontal="right" vertical="top" wrapText="1"/>
    </xf>
    <xf numFmtId="0" fontId="4" fillId="2" borderId="4" xfId="0" applyFont="1" applyFill="1" applyBorder="1" applyAlignment="1">
      <alignment vertical="top"/>
    </xf>
    <xf numFmtId="0" fontId="3" fillId="2" borderId="2" xfId="2" applyFont="1" applyFill="1" applyBorder="1" applyAlignment="1">
      <alignment vertical="top"/>
    </xf>
    <xf numFmtId="3" fontId="2" fillId="2" borderId="2" xfId="2" applyNumberFormat="1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26" fillId="4" borderId="0" xfId="5" applyFont="1" applyFill="1"/>
    <xf numFmtId="0" fontId="27" fillId="4" borderId="0" xfId="0" applyFont="1" applyFill="1"/>
    <xf numFmtId="0" fontId="26" fillId="4" borderId="0" xfId="5" applyFont="1" applyFill="1" applyAlignment="1">
      <alignment horizontal="center"/>
    </xf>
    <xf numFmtId="37" fontId="15" fillId="5" borderId="14" xfId="4" applyNumberFormat="1" applyFont="1" applyFill="1" applyBorder="1" applyAlignment="1" applyProtection="1">
      <alignment horizontal="center" vertical="center"/>
    </xf>
    <xf numFmtId="37" fontId="15" fillId="5" borderId="14" xfId="4" applyNumberFormat="1" applyFont="1" applyFill="1" applyBorder="1" applyAlignment="1" applyProtection="1">
      <alignment horizontal="center" wrapText="1"/>
    </xf>
    <xf numFmtId="37" fontId="15" fillId="5" borderId="14" xfId="4" applyNumberFormat="1" applyFont="1" applyFill="1" applyBorder="1" applyAlignment="1" applyProtection="1">
      <alignment horizontal="center"/>
    </xf>
    <xf numFmtId="0" fontId="13" fillId="4" borderId="10" xfId="5" applyFont="1" applyFill="1" applyBorder="1"/>
    <xf numFmtId="0" fontId="13" fillId="4" borderId="1" xfId="5" applyFont="1" applyFill="1" applyBorder="1"/>
    <xf numFmtId="0" fontId="13" fillId="4" borderId="11" xfId="5" applyFont="1" applyFill="1" applyBorder="1"/>
    <xf numFmtId="0" fontId="13" fillId="4" borderId="11" xfId="5" applyFont="1" applyFill="1" applyBorder="1" applyAlignment="1">
      <alignment horizontal="center"/>
    </xf>
    <xf numFmtId="0" fontId="13" fillId="4" borderId="15" xfId="5" applyFont="1" applyFill="1" applyBorder="1" applyAlignment="1">
      <alignment horizontal="center"/>
    </xf>
    <xf numFmtId="167" fontId="13" fillId="4" borderId="5" xfId="4" applyNumberFormat="1" applyFont="1" applyFill="1" applyBorder="1" applyAlignment="1" applyProtection="1">
      <alignment horizontal="right"/>
      <protection locked="0"/>
    </xf>
    <xf numFmtId="167" fontId="13" fillId="4" borderId="5" xfId="4" applyNumberFormat="1" applyFont="1" applyFill="1" applyBorder="1" applyAlignment="1" applyProtection="1">
      <alignment horizontal="right"/>
    </xf>
    <xf numFmtId="0" fontId="13" fillId="4" borderId="6" xfId="5" applyFont="1" applyFill="1" applyBorder="1" applyAlignment="1">
      <alignment horizontal="center" vertical="center"/>
    </xf>
    <xf numFmtId="0" fontId="13" fillId="4" borderId="4" xfId="5" applyFont="1" applyFill="1" applyBorder="1" applyAlignment="1">
      <alignment horizontal="center" vertical="center"/>
    </xf>
    <xf numFmtId="0" fontId="13" fillId="4" borderId="2" xfId="5" applyFont="1" applyFill="1" applyBorder="1" applyAlignment="1">
      <alignment horizontal="center" vertical="center"/>
    </xf>
    <xf numFmtId="0" fontId="13" fillId="4" borderId="3" xfId="5" applyFont="1" applyFill="1" applyBorder="1" applyAlignment="1">
      <alignment wrapText="1"/>
    </xf>
    <xf numFmtId="167" fontId="13" fillId="4" borderId="3" xfId="4" applyNumberFormat="1" applyFont="1" applyFill="1" applyBorder="1" applyAlignment="1">
      <alignment horizontal="center"/>
    </xf>
    <xf numFmtId="0" fontId="17" fillId="4" borderId="9" xfId="5" applyFont="1" applyFill="1" applyBorder="1" applyAlignment="1">
      <alignment horizontal="centerContinuous"/>
    </xf>
    <xf numFmtId="0" fontId="17" fillId="4" borderId="8" xfId="5" applyFont="1" applyFill="1" applyBorder="1" applyAlignment="1">
      <alignment horizontal="centerContinuous"/>
    </xf>
    <xf numFmtId="0" fontId="17" fillId="4" borderId="7" xfId="5" applyFont="1" applyFill="1" applyBorder="1" applyAlignment="1">
      <alignment horizontal="left" wrapText="1"/>
    </xf>
    <xf numFmtId="167" fontId="17" fillId="4" borderId="14" xfId="5" applyNumberFormat="1" applyFont="1" applyFill="1" applyBorder="1" applyAlignment="1" applyProtection="1">
      <alignment horizontal="right"/>
    </xf>
    <xf numFmtId="167" fontId="28" fillId="0" borderId="0" xfId="0" applyNumberFormat="1" applyFont="1"/>
    <xf numFmtId="6" fontId="0" fillId="0" borderId="0" xfId="0" applyNumberFormat="1"/>
    <xf numFmtId="6" fontId="15" fillId="5" borderId="14" xfId="4" applyNumberFormat="1" applyFont="1" applyFill="1" applyBorder="1" applyAlignment="1" applyProtection="1">
      <alignment horizontal="center" vertical="center"/>
    </xf>
    <xf numFmtId="6" fontId="15" fillId="5" borderId="14" xfId="4" applyNumberFormat="1" applyFont="1" applyFill="1" applyBorder="1" applyAlignment="1" applyProtection="1">
      <alignment horizontal="center" wrapText="1"/>
    </xf>
    <xf numFmtId="6" fontId="15" fillId="5" borderId="14" xfId="4" applyNumberFormat="1" applyFont="1" applyFill="1" applyBorder="1" applyAlignment="1" applyProtection="1">
      <alignment horizontal="center"/>
    </xf>
    <xf numFmtId="0" fontId="27" fillId="4" borderId="10" xfId="5" applyFont="1" applyFill="1" applyBorder="1"/>
    <xf numFmtId="0" fontId="27" fillId="4" borderId="1" xfId="5" applyFont="1" applyFill="1" applyBorder="1"/>
    <xf numFmtId="0" fontId="27" fillId="4" borderId="11" xfId="5" applyFont="1" applyFill="1" applyBorder="1"/>
    <xf numFmtId="6" fontId="27" fillId="4" borderId="15" xfId="5" applyNumberFormat="1" applyFont="1" applyFill="1" applyBorder="1" applyAlignment="1">
      <alignment horizontal="center"/>
    </xf>
    <xf numFmtId="0" fontId="26" fillId="4" borderId="6" xfId="5" applyFont="1" applyFill="1" applyBorder="1" applyAlignment="1">
      <alignment horizontal="left"/>
    </xf>
    <xf numFmtId="0" fontId="26" fillId="4" borderId="0" xfId="5" applyFont="1" applyFill="1" applyBorder="1" applyAlignment="1">
      <alignment horizontal="left"/>
    </xf>
    <xf numFmtId="0" fontId="27" fillId="0" borderId="5" xfId="0" applyFont="1" applyBorder="1"/>
    <xf numFmtId="167" fontId="26" fillId="4" borderId="17" xfId="5" applyNumberFormat="1" applyFont="1" applyFill="1" applyBorder="1" applyAlignment="1">
      <alignment horizontal="right"/>
    </xf>
    <xf numFmtId="0" fontId="27" fillId="4" borderId="6" xfId="5" applyFont="1" applyFill="1" applyBorder="1" applyAlignment="1">
      <alignment horizontal="center" vertical="center"/>
    </xf>
    <xf numFmtId="167" fontId="27" fillId="4" borderId="17" xfId="0" applyNumberFormat="1" applyFont="1" applyFill="1" applyBorder="1" applyAlignment="1" applyProtection="1">
      <alignment horizontal="right" vertical="center" wrapText="1"/>
      <protection locked="0"/>
    </xf>
    <xf numFmtId="167" fontId="27" fillId="4" borderId="17" xfId="0" applyNumberFormat="1" applyFont="1" applyFill="1" applyBorder="1" applyAlignment="1">
      <alignment horizontal="right" vertical="center" wrapText="1"/>
    </xf>
    <xf numFmtId="0" fontId="27" fillId="0" borderId="0" xfId="0" applyFont="1" applyBorder="1"/>
    <xf numFmtId="0" fontId="27" fillId="4" borderId="5" xfId="0" applyFont="1" applyFill="1" applyBorder="1" applyAlignment="1">
      <alignment vertical="center" wrapText="1"/>
    </xf>
    <xf numFmtId="167" fontId="26" fillId="4" borderId="17" xfId="0" applyNumberFormat="1" applyFont="1" applyFill="1" applyBorder="1" applyAlignment="1">
      <alignment horizontal="right" vertical="center" wrapText="1"/>
    </xf>
    <xf numFmtId="0" fontId="26" fillId="4" borderId="6" xfId="5" applyFont="1" applyFill="1" applyBorder="1" applyAlignment="1">
      <alignment horizontal="center" vertical="center"/>
    </xf>
    <xf numFmtId="0" fontId="26" fillId="0" borderId="0" xfId="0" applyFont="1" applyBorder="1"/>
    <xf numFmtId="0" fontId="26" fillId="0" borderId="5" xfId="0" applyFont="1" applyBorder="1"/>
    <xf numFmtId="167" fontId="26" fillId="4" borderId="17" xfId="4" applyNumberFormat="1" applyFont="1" applyFill="1" applyBorder="1" applyAlignment="1">
      <alignment horizontal="right"/>
    </xf>
    <xf numFmtId="0" fontId="27" fillId="4" borderId="0" xfId="5" applyFont="1" applyFill="1" applyBorder="1" applyAlignment="1">
      <alignment horizontal="center" vertical="center"/>
    </xf>
    <xf numFmtId="0" fontId="27" fillId="4" borderId="4" xfId="5" applyFont="1" applyFill="1" applyBorder="1" applyAlignment="1">
      <alignment horizontal="center" vertical="center"/>
    </xf>
    <xf numFmtId="0" fontId="27" fillId="4" borderId="2" xfId="5" applyFont="1" applyFill="1" applyBorder="1" applyAlignment="1">
      <alignment horizontal="center" vertical="center"/>
    </xf>
    <xf numFmtId="0" fontId="27" fillId="4" borderId="3" xfId="5" applyFont="1" applyFill="1" applyBorder="1" applyAlignment="1">
      <alignment wrapText="1"/>
    </xf>
    <xf numFmtId="167" fontId="27" fillId="4" borderId="16" xfId="4" applyNumberFormat="1" applyFont="1" applyFill="1" applyBorder="1" applyAlignment="1">
      <alignment horizontal="right"/>
    </xf>
    <xf numFmtId="0" fontId="26" fillId="4" borderId="9" xfId="5" applyFont="1" applyFill="1" applyBorder="1" applyAlignment="1">
      <alignment horizontal="centerContinuous"/>
    </xf>
    <xf numFmtId="0" fontId="26" fillId="4" borderId="8" xfId="5" applyFont="1" applyFill="1" applyBorder="1" applyAlignment="1">
      <alignment horizontal="centerContinuous"/>
    </xf>
    <xf numFmtId="0" fontId="26" fillId="4" borderId="7" xfId="5" applyFont="1" applyFill="1" applyBorder="1" applyAlignment="1">
      <alignment horizontal="left" wrapText="1" indent="1"/>
    </xf>
    <xf numFmtId="167" fontId="26" fillId="4" borderId="14" xfId="5" applyNumberFormat="1" applyFont="1" applyFill="1" applyBorder="1" applyAlignment="1">
      <alignment horizontal="right"/>
    </xf>
    <xf numFmtId="0" fontId="30" fillId="4" borderId="1" xfId="0" applyFont="1" applyFill="1" applyBorder="1" applyAlignment="1">
      <alignment vertical="top" wrapText="1"/>
    </xf>
    <xf numFmtId="167" fontId="30" fillId="4" borderId="1" xfId="0" applyNumberFormat="1" applyFont="1" applyFill="1" applyBorder="1" applyAlignment="1">
      <alignment vertical="top" wrapText="1"/>
    </xf>
    <xf numFmtId="0" fontId="33" fillId="4" borderId="0" xfId="0" applyFont="1" applyFill="1"/>
    <xf numFmtId="0" fontId="27" fillId="4" borderId="6" xfId="0" applyFont="1" applyFill="1" applyBorder="1" applyAlignment="1">
      <alignment horizontal="justify" vertical="center" wrapText="1"/>
    </xf>
    <xf numFmtId="0" fontId="27" fillId="4" borderId="5" xfId="0" applyFont="1" applyFill="1" applyBorder="1" applyAlignment="1">
      <alignment horizontal="justify" vertical="center" wrapText="1"/>
    </xf>
    <xf numFmtId="6" fontId="27" fillId="4" borderId="17" xfId="0" applyNumberFormat="1" applyFont="1" applyFill="1" applyBorder="1" applyAlignment="1">
      <alignment horizontal="justify" vertical="center" wrapText="1"/>
    </xf>
    <xf numFmtId="0" fontId="27" fillId="4" borderId="6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 applyProtection="1">
      <alignment horizontal="justify" vertical="top" wrapText="1"/>
      <protection locked="0"/>
    </xf>
    <xf numFmtId="6" fontId="13" fillId="4" borderId="17" xfId="0" applyNumberFormat="1" applyFont="1" applyFill="1" applyBorder="1" applyAlignment="1" applyProtection="1">
      <alignment vertical="center" wrapText="1"/>
      <protection locked="0"/>
    </xf>
    <xf numFmtId="6" fontId="13" fillId="4" borderId="17" xfId="0" applyNumberFormat="1" applyFont="1" applyFill="1" applyBorder="1" applyAlignment="1" applyProtection="1">
      <alignment vertical="center" wrapText="1"/>
    </xf>
    <xf numFmtId="0" fontId="27" fillId="4" borderId="4" xfId="0" applyFont="1" applyFill="1" applyBorder="1" applyAlignment="1">
      <alignment horizontal="justify" vertical="top" wrapText="1"/>
    </xf>
    <xf numFmtId="0" fontId="13" fillId="4" borderId="3" xfId="0" applyFont="1" applyFill="1" applyBorder="1" applyAlignment="1">
      <alignment horizontal="justify" vertical="top" wrapText="1"/>
    </xf>
    <xf numFmtId="6" fontId="13" fillId="4" borderId="16" xfId="0" applyNumberFormat="1" applyFont="1" applyFill="1" applyBorder="1" applyAlignment="1">
      <alignment horizontal="justify" vertical="top" wrapText="1"/>
    </xf>
    <xf numFmtId="0" fontId="26" fillId="4" borderId="4" xfId="0" applyFont="1" applyFill="1" applyBorder="1" applyAlignment="1">
      <alignment horizontal="justify" vertical="top" wrapText="1"/>
    </xf>
    <xf numFmtId="0" fontId="17" fillId="4" borderId="3" xfId="0" applyFont="1" applyFill="1" applyBorder="1" applyAlignment="1">
      <alignment horizontal="justify" vertical="top" wrapText="1"/>
    </xf>
    <xf numFmtId="6" fontId="17" fillId="4" borderId="14" xfId="0" applyNumberFormat="1" applyFont="1" applyFill="1" applyBorder="1" applyAlignment="1">
      <alignment vertical="center" wrapText="1"/>
    </xf>
    <xf numFmtId="167" fontId="27" fillId="4" borderId="0" xfId="0" applyNumberFormat="1" applyFont="1" applyFill="1"/>
    <xf numFmtId="167" fontId="17" fillId="4" borderId="17" xfId="4" applyNumberFormat="1" applyFont="1" applyFill="1" applyBorder="1" applyAlignment="1">
      <alignment horizontal="right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67" fontId="13" fillId="4" borderId="17" xfId="4" applyNumberFormat="1" applyFont="1" applyFill="1" applyBorder="1" applyAlignment="1" applyProtection="1">
      <alignment horizontal="right"/>
      <protection locked="0"/>
    </xf>
    <xf numFmtId="167" fontId="13" fillId="4" borderId="17" xfId="4" applyNumberFormat="1" applyFont="1" applyFill="1" applyBorder="1" applyAlignment="1">
      <alignment horizontal="right"/>
    </xf>
    <xf numFmtId="167" fontId="13" fillId="4" borderId="16" xfId="4" applyNumberFormat="1" applyFont="1" applyFill="1" applyBorder="1" applyAlignment="1" applyProtection="1">
      <alignment horizontal="right"/>
      <protection locked="0"/>
    </xf>
    <xf numFmtId="167" fontId="13" fillId="4" borderId="16" xfId="4" applyNumberFormat="1" applyFont="1" applyFill="1" applyBorder="1" applyAlignment="1">
      <alignment horizontal="right"/>
    </xf>
    <xf numFmtId="0" fontId="17" fillId="0" borderId="9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164" fontId="15" fillId="5" borderId="7" xfId="4" applyNumberFormat="1" applyFont="1" applyFill="1" applyBorder="1" applyAlignment="1" applyProtection="1">
      <alignment horizontal="center" vertical="center"/>
    </xf>
    <xf numFmtId="164" fontId="15" fillId="5" borderId="7" xfId="4" applyNumberFormat="1" applyFont="1" applyFill="1" applyBorder="1" applyAlignment="1" applyProtection="1">
      <alignment horizontal="center" vertical="center" wrapText="1"/>
    </xf>
    <xf numFmtId="0" fontId="27" fillId="4" borderId="10" xfId="0" applyFont="1" applyFill="1" applyBorder="1" applyAlignment="1">
      <alignment horizontal="justify" vertical="center" wrapText="1"/>
    </xf>
    <xf numFmtId="0" fontId="27" fillId="4" borderId="11" xfId="0" applyFont="1" applyFill="1" applyBorder="1" applyAlignment="1">
      <alignment horizontal="justify" vertical="center" wrapText="1"/>
    </xf>
    <xf numFmtId="3" fontId="27" fillId="4" borderId="15" xfId="0" applyNumberFormat="1" applyFont="1" applyFill="1" applyBorder="1" applyAlignment="1">
      <alignment horizontal="right" vertical="center" wrapText="1"/>
    </xf>
    <xf numFmtId="0" fontId="26" fillId="4" borderId="4" xfId="0" applyFont="1" applyFill="1" applyBorder="1" applyAlignment="1">
      <alignment horizontal="justify" vertical="center" wrapText="1"/>
    </xf>
    <xf numFmtId="0" fontId="26" fillId="4" borderId="3" xfId="0" applyFont="1" applyFill="1" applyBorder="1" applyAlignment="1">
      <alignment horizontal="justify" vertical="center" wrapText="1"/>
    </xf>
    <xf numFmtId="167" fontId="27" fillId="4" borderId="16" xfId="0" applyNumberFormat="1" applyFont="1" applyFill="1" applyBorder="1" applyAlignment="1">
      <alignment horizontal="right" vertical="center" wrapText="1"/>
    </xf>
    <xf numFmtId="167" fontId="26" fillId="4" borderId="16" xfId="0" applyNumberFormat="1" applyFont="1" applyFill="1" applyBorder="1" applyAlignment="1" applyProtection="1">
      <alignment horizontal="right" vertical="center" wrapText="1"/>
    </xf>
    <xf numFmtId="0" fontId="35" fillId="0" borderId="0" xfId="0" applyFont="1"/>
    <xf numFmtId="164" fontId="15" fillId="5" borderId="9" xfId="4" applyNumberFormat="1" applyFont="1" applyFill="1" applyBorder="1" applyAlignment="1" applyProtection="1">
      <alignment horizontal="center" vertical="center"/>
    </xf>
    <xf numFmtId="164" fontId="15" fillId="5" borderId="9" xfId="4" applyNumberFormat="1" applyFont="1" applyFill="1" applyBorder="1" applyAlignment="1" applyProtection="1">
      <alignment horizontal="center" vertical="center" wrapText="1"/>
    </xf>
    <xf numFmtId="164" fontId="15" fillId="5" borderId="14" xfId="4" applyNumberFormat="1" applyFont="1" applyFill="1" applyBorder="1" applyAlignment="1" applyProtection="1">
      <alignment horizontal="center" vertical="center"/>
    </xf>
    <xf numFmtId="0" fontId="13" fillId="4" borderId="10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justify" vertical="center" wrapText="1"/>
    </xf>
    <xf numFmtId="167" fontId="13" fillId="4" borderId="15" xfId="4" applyNumberFormat="1" applyFont="1" applyFill="1" applyBorder="1" applyAlignment="1">
      <alignment horizontal="justify" vertical="center" wrapText="1"/>
    </xf>
    <xf numFmtId="167" fontId="17" fillId="4" borderId="17" xfId="4" applyNumberFormat="1" applyFont="1" applyFill="1" applyBorder="1" applyAlignment="1">
      <alignment horizontal="right" vertical="top" wrapText="1"/>
    </xf>
    <xf numFmtId="167" fontId="13" fillId="4" borderId="17" xfId="4" applyNumberFormat="1" applyFont="1" applyFill="1" applyBorder="1" applyAlignment="1" applyProtection="1">
      <alignment horizontal="right" vertical="top" wrapText="1"/>
      <protection locked="0"/>
    </xf>
    <xf numFmtId="167" fontId="13" fillId="4" borderId="17" xfId="4" applyNumberFormat="1" applyFont="1" applyFill="1" applyBorder="1" applyAlignment="1">
      <alignment horizontal="right" vertical="top" wrapText="1"/>
    </xf>
    <xf numFmtId="0" fontId="13" fillId="4" borderId="6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justify" vertical="top"/>
    </xf>
    <xf numFmtId="167" fontId="13" fillId="4" borderId="17" xfId="4" applyNumberFormat="1" applyFont="1" applyFill="1" applyBorder="1" applyAlignment="1" applyProtection="1">
      <alignment horizontal="right" vertical="top" wrapText="1"/>
    </xf>
    <xf numFmtId="167" fontId="13" fillId="4" borderId="17" xfId="4" applyNumberFormat="1" applyFont="1" applyFill="1" applyBorder="1" applyAlignment="1" applyProtection="1">
      <alignment horizontal="right" vertical="top"/>
      <protection locked="0"/>
    </xf>
    <xf numFmtId="167" fontId="13" fillId="4" borderId="17" xfId="4" applyNumberFormat="1" applyFont="1" applyFill="1" applyBorder="1" applyAlignment="1" applyProtection="1">
      <alignment horizontal="right" vertical="top"/>
    </xf>
    <xf numFmtId="167" fontId="17" fillId="4" borderId="17" xfId="4" applyNumberFormat="1" applyFont="1" applyFill="1" applyBorder="1" applyAlignment="1">
      <alignment horizontal="right" vertical="top"/>
    </xf>
    <xf numFmtId="167" fontId="17" fillId="4" borderId="17" xfId="4" applyNumberFormat="1" applyFont="1" applyFill="1" applyBorder="1" applyAlignment="1" applyProtection="1">
      <alignment horizontal="right" vertical="top"/>
    </xf>
    <xf numFmtId="0" fontId="13" fillId="4" borderId="4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vertical="top"/>
    </xf>
    <xf numFmtId="167" fontId="13" fillId="4" borderId="16" xfId="4" applyNumberFormat="1" applyFont="1" applyFill="1" applyBorder="1" applyAlignment="1" applyProtection="1">
      <alignment horizontal="right" vertical="top"/>
    </xf>
    <xf numFmtId="0" fontId="17" fillId="4" borderId="4" xfId="0" applyFont="1" applyFill="1" applyBorder="1" applyAlignment="1">
      <alignment horizontal="left" vertical="top"/>
    </xf>
    <xf numFmtId="0" fontId="17" fillId="4" borderId="3" xfId="0" applyFont="1" applyFill="1" applyBorder="1" applyAlignment="1">
      <alignment vertical="top"/>
    </xf>
    <xf numFmtId="167" fontId="17" fillId="4" borderId="16" xfId="4" applyNumberFormat="1" applyFont="1" applyFill="1" applyBorder="1" applyAlignment="1">
      <alignment horizontal="right" vertical="top"/>
    </xf>
    <xf numFmtId="0" fontId="36" fillId="2" borderId="0" xfId="0" applyFont="1" applyFill="1"/>
    <xf numFmtId="0" fontId="36" fillId="0" borderId="0" xfId="0" applyFont="1"/>
    <xf numFmtId="0" fontId="38" fillId="0" borderId="0" xfId="0" applyFont="1"/>
    <xf numFmtId="0" fontId="38" fillId="2" borderId="14" xfId="0" applyFont="1" applyFill="1" applyBorder="1" applyAlignment="1">
      <alignment horizontal="right"/>
    </xf>
    <xf numFmtId="0" fontId="38" fillId="2" borderId="14" xfId="0" applyFont="1" applyFill="1" applyBorder="1" applyAlignment="1">
      <alignment horizontal="center"/>
    </xf>
    <xf numFmtId="0" fontId="39" fillId="2" borderId="14" xfId="0" applyFont="1" applyFill="1" applyBorder="1"/>
    <xf numFmtId="0" fontId="38" fillId="2" borderId="14" xfId="0" applyFont="1" applyFill="1" applyBorder="1"/>
    <xf numFmtId="0" fontId="37" fillId="6" borderId="14" xfId="0" applyFont="1" applyFill="1" applyBorder="1" applyAlignment="1">
      <alignment horizontal="center"/>
    </xf>
    <xf numFmtId="0" fontId="38" fillId="2" borderId="0" xfId="0" applyFont="1" applyFill="1"/>
    <xf numFmtId="0" fontId="13" fillId="0" borderId="0" xfId="0" applyFont="1"/>
    <xf numFmtId="164" fontId="15" fillId="5" borderId="15" xfId="4" applyNumberFormat="1" applyFont="1" applyFill="1" applyBorder="1" applyAlignment="1" applyProtection="1">
      <alignment horizontal="center"/>
    </xf>
    <xf numFmtId="0" fontId="13" fillId="4" borderId="10" xfId="0" applyFont="1" applyFill="1" applyBorder="1" applyAlignment="1" applyProtection="1">
      <alignment horizontal="justify" vertical="center" wrapText="1"/>
    </xf>
    <xf numFmtId="0" fontId="13" fillId="4" borderId="11" xfId="0" applyFont="1" applyFill="1" applyBorder="1" applyAlignment="1" applyProtection="1">
      <alignment horizontal="justify" vertical="center" wrapText="1"/>
    </xf>
    <xf numFmtId="0" fontId="13" fillId="4" borderId="15" xfId="0" applyFont="1" applyFill="1" applyBorder="1" applyAlignment="1" applyProtection="1">
      <alignment horizontal="justify" vertical="center" wrapText="1"/>
    </xf>
    <xf numFmtId="167" fontId="13" fillId="4" borderId="19" xfId="0" applyNumberFormat="1" applyFont="1" applyFill="1" applyBorder="1" applyAlignment="1" applyProtection="1">
      <alignment horizontal="right" vertical="center" wrapText="1"/>
    </xf>
    <xf numFmtId="0" fontId="13" fillId="0" borderId="4" xfId="0" applyFont="1" applyBorder="1"/>
    <xf numFmtId="0" fontId="17" fillId="4" borderId="3" xfId="0" applyFont="1" applyFill="1" applyBorder="1" applyAlignment="1">
      <alignment vertical="center" wrapText="1"/>
    </xf>
    <xf numFmtId="167" fontId="13" fillId="4" borderId="16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9" xfId="0" applyFont="1" applyBorder="1"/>
    <xf numFmtId="0" fontId="17" fillId="4" borderId="7" xfId="0" applyFont="1" applyFill="1" applyBorder="1" applyAlignment="1">
      <alignment vertical="center" wrapText="1"/>
    </xf>
    <xf numFmtId="167" fontId="13" fillId="4" borderId="14" xfId="0" applyNumberFormat="1" applyFont="1" applyFill="1" applyBorder="1" applyAlignment="1" applyProtection="1">
      <alignment horizontal="right" vertical="center" wrapText="1"/>
      <protection locked="0"/>
    </xf>
    <xf numFmtId="0" fontId="13" fillId="4" borderId="10" xfId="0" applyFont="1" applyFill="1" applyBorder="1" applyAlignment="1">
      <alignment horizontal="justify" vertical="center" wrapText="1"/>
    </xf>
    <xf numFmtId="167" fontId="13" fillId="4" borderId="15" xfId="0" applyNumberFormat="1" applyFont="1" applyFill="1" applyBorder="1" applyAlignment="1">
      <alignment horizontal="right" vertical="center" wrapText="1"/>
    </xf>
    <xf numFmtId="167" fontId="13" fillId="4" borderId="19" xfId="0" applyNumberFormat="1" applyFont="1" applyFill="1" applyBorder="1" applyAlignment="1">
      <alignment horizontal="right" vertical="center" wrapText="1"/>
    </xf>
    <xf numFmtId="0" fontId="17" fillId="4" borderId="10" xfId="0" applyFont="1" applyFill="1" applyBorder="1" applyAlignment="1">
      <alignment horizontal="justify" vertical="center" wrapText="1"/>
    </xf>
    <xf numFmtId="0" fontId="17" fillId="4" borderId="11" xfId="0" applyFont="1" applyFill="1" applyBorder="1" applyAlignment="1">
      <alignment horizontal="justify" vertical="center" wrapText="1"/>
    </xf>
    <xf numFmtId="167" fontId="13" fillId="4" borderId="15" xfId="0" applyNumberFormat="1" applyFont="1" applyFill="1" applyBorder="1" applyAlignment="1" applyProtection="1">
      <alignment horizontal="right" vertical="center" wrapText="1"/>
      <protection locked="0"/>
    </xf>
    <xf numFmtId="0" fontId="13" fillId="4" borderId="15" xfId="0" applyFont="1" applyFill="1" applyBorder="1" applyAlignment="1">
      <alignment horizontal="right" vertical="center" wrapText="1"/>
    </xf>
    <xf numFmtId="0" fontId="13" fillId="4" borderId="6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167" fontId="13" fillId="4" borderId="17" xfId="0" applyNumberFormat="1" applyFont="1" applyFill="1" applyBorder="1" applyAlignment="1">
      <alignment horizontal="right" vertical="center" wrapText="1"/>
    </xf>
    <xf numFmtId="167" fontId="13" fillId="4" borderId="19" xfId="0" applyNumberFormat="1" applyFont="1" applyFill="1" applyBorder="1" applyAlignment="1" applyProtection="1">
      <alignment horizontal="right" vertical="center" wrapText="1"/>
      <protection locked="0"/>
    </xf>
    <xf numFmtId="167" fontId="13" fillId="4" borderId="20" xfId="0" applyNumberFormat="1" applyFont="1" applyFill="1" applyBorder="1" applyAlignment="1" applyProtection="1">
      <alignment horizontal="right" vertical="center" wrapText="1"/>
      <protection locked="0"/>
    </xf>
    <xf numFmtId="0" fontId="17" fillId="4" borderId="6" xfId="0" applyFont="1" applyFill="1" applyBorder="1" applyAlignment="1">
      <alignment horizontal="justify" vertical="center" wrapText="1"/>
    </xf>
    <xf numFmtId="0" fontId="17" fillId="4" borderId="5" xfId="0" applyFont="1" applyFill="1" applyBorder="1" applyAlignment="1">
      <alignment horizontal="justify" vertical="center" wrapText="1"/>
    </xf>
    <xf numFmtId="167" fontId="17" fillId="4" borderId="19" xfId="0" applyNumberFormat="1" applyFont="1" applyFill="1" applyBorder="1" applyAlignment="1">
      <alignment horizontal="right" vertical="center" wrapText="1"/>
    </xf>
    <xf numFmtId="0" fontId="13" fillId="4" borderId="15" xfId="0" applyFont="1" applyFill="1" applyBorder="1" applyAlignment="1">
      <alignment horizontal="justify" vertical="center" wrapText="1"/>
    </xf>
    <xf numFmtId="167" fontId="13" fillId="4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>
      <alignment wrapText="1"/>
    </xf>
    <xf numFmtId="0" fontId="35" fillId="4" borderId="0" xfId="0" applyFont="1" applyFill="1"/>
    <xf numFmtId="164" fontId="15" fillId="5" borderId="15" xfId="4" applyNumberFormat="1" applyFont="1" applyFill="1" applyBorder="1" applyAlignment="1" applyProtection="1">
      <alignment horizontal="center" vertical="center"/>
    </xf>
    <xf numFmtId="164" fontId="15" fillId="5" borderId="10" xfId="4" applyNumberFormat="1" applyFont="1" applyFill="1" applyBorder="1" applyAlignment="1" applyProtection="1">
      <alignment horizontal="center" vertical="center"/>
    </xf>
    <xf numFmtId="164" fontId="15" fillId="5" borderId="16" xfId="4" applyNumberFormat="1" applyFont="1" applyFill="1" applyBorder="1" applyAlignment="1" applyProtection="1">
      <alignment horizontal="center"/>
    </xf>
    <xf numFmtId="164" fontId="15" fillId="5" borderId="4" xfId="4" applyNumberFormat="1" applyFont="1" applyFill="1" applyBorder="1" applyAlignment="1" applyProtection="1">
      <alignment horizontal="center"/>
    </xf>
    <xf numFmtId="6" fontId="17" fillId="0" borderId="5" xfId="0" applyNumberFormat="1" applyFont="1" applyFill="1" applyBorder="1" applyAlignment="1">
      <alignment vertical="center" wrapText="1"/>
    </xf>
    <xf numFmtId="0" fontId="35" fillId="0" borderId="0" xfId="0" applyFont="1" applyFill="1"/>
    <xf numFmtId="0" fontId="13" fillId="0" borderId="6" xfId="0" applyFont="1" applyFill="1" applyBorder="1" applyAlignment="1">
      <alignment horizontal="justify" vertical="center" wrapText="1"/>
    </xf>
    <xf numFmtId="6" fontId="17" fillId="0" borderId="5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13" fillId="0" borderId="5" xfId="0" applyFont="1" applyFill="1" applyBorder="1" applyAlignment="1">
      <alignment horizontal="justify" vertical="center" wrapText="1"/>
    </xf>
    <xf numFmtId="6" fontId="13" fillId="0" borderId="5" xfId="0" applyNumberFormat="1" applyFont="1" applyFill="1" applyBorder="1" applyAlignment="1" applyProtection="1">
      <alignment horizontal="right" vertical="center" wrapText="1"/>
      <protection locked="0"/>
    </xf>
    <xf numFmtId="6" fontId="13" fillId="0" borderId="17" xfId="0" applyNumberFormat="1" applyFont="1" applyFill="1" applyBorder="1" applyAlignment="1" applyProtection="1">
      <alignment horizontal="right" vertical="center" wrapText="1"/>
      <protection locked="0"/>
    </xf>
    <xf numFmtId="6" fontId="2" fillId="4" borderId="17" xfId="0" applyNumberFormat="1" applyFont="1" applyFill="1" applyBorder="1" applyAlignment="1" applyProtection="1">
      <alignment horizontal="right" vertical="center" wrapText="1"/>
    </xf>
    <xf numFmtId="6" fontId="13" fillId="4" borderId="17" xfId="0" applyNumberFormat="1" applyFont="1" applyFill="1" applyBorder="1" applyAlignment="1" applyProtection="1">
      <alignment horizontal="right" vertical="center" wrapText="1"/>
    </xf>
    <xf numFmtId="0" fontId="13" fillId="0" borderId="4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justify" vertical="center" wrapText="1"/>
    </xf>
    <xf numFmtId="0" fontId="13" fillId="0" borderId="3" xfId="0" applyFont="1" applyFill="1" applyBorder="1" applyAlignment="1">
      <alignment horizontal="justify" vertical="center" wrapText="1"/>
    </xf>
    <xf numFmtId="6" fontId="13" fillId="0" borderId="3" xfId="0" applyNumberFormat="1" applyFont="1" applyFill="1" applyBorder="1" applyAlignment="1">
      <alignment horizontal="right" vertical="center" wrapText="1"/>
    </xf>
    <xf numFmtId="6" fontId="13" fillId="0" borderId="16" xfId="0" applyNumberFormat="1" applyFont="1" applyFill="1" applyBorder="1" applyAlignment="1">
      <alignment horizontal="right" vertical="center" wrapText="1"/>
    </xf>
    <xf numFmtId="0" fontId="17" fillId="0" borderId="9" xfId="0" applyFont="1" applyFill="1" applyBorder="1" applyAlignment="1">
      <alignment horizontal="justify" vertical="center" wrapText="1"/>
    </xf>
    <xf numFmtId="6" fontId="17" fillId="0" borderId="16" xfId="0" applyNumberFormat="1" applyFont="1" applyFill="1" applyBorder="1" applyAlignment="1" applyProtection="1">
      <alignment horizontal="right" vertical="center" wrapText="1"/>
    </xf>
    <xf numFmtId="0" fontId="3" fillId="2" borderId="0" xfId="2" applyFont="1" applyFill="1" applyBorder="1" applyAlignment="1">
      <alignment horizontal="center"/>
    </xf>
    <xf numFmtId="0" fontId="3" fillId="2" borderId="2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 vertical="top" wrapText="1"/>
    </xf>
    <xf numFmtId="0" fontId="10" fillId="3" borderId="8" xfId="2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</xf>
    <xf numFmtId="0" fontId="7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left" vertical="top"/>
    </xf>
    <xf numFmtId="0" fontId="13" fillId="4" borderId="1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left" vertical="top" wrapText="1"/>
    </xf>
    <xf numFmtId="0" fontId="14" fillId="5" borderId="10" xfId="2" applyFont="1" applyFill="1" applyBorder="1" applyAlignment="1" applyProtection="1">
      <alignment horizontal="center" vertical="center"/>
    </xf>
    <xf numFmtId="0" fontId="14" fillId="5" borderId="6" xfId="2" applyFont="1" applyFill="1" applyBorder="1" applyAlignment="1" applyProtection="1">
      <alignment horizontal="center" vertical="center"/>
    </xf>
    <xf numFmtId="0" fontId="15" fillId="5" borderId="1" xfId="2" applyFont="1" applyFill="1" applyBorder="1" applyAlignment="1" applyProtection="1">
      <alignment horizontal="center" vertical="center"/>
    </xf>
    <xf numFmtId="0" fontId="15" fillId="5" borderId="0" xfId="2" applyFont="1" applyFill="1" applyBorder="1" applyAlignment="1" applyProtection="1">
      <alignment horizontal="center" vertical="center"/>
    </xf>
    <xf numFmtId="0" fontId="15" fillId="5" borderId="1" xfId="2" applyFont="1" applyFill="1" applyBorder="1" applyAlignment="1" applyProtection="1">
      <alignment horizontal="right" vertical="top"/>
    </xf>
    <xf numFmtId="0" fontId="15" fillId="5" borderId="0" xfId="2" applyFont="1" applyFill="1" applyBorder="1" applyAlignment="1" applyProtection="1">
      <alignment horizontal="right" vertical="top"/>
    </xf>
    <xf numFmtId="0" fontId="3" fillId="4" borderId="0" xfId="0" applyFont="1" applyFill="1" applyBorder="1" applyAlignment="1" applyProtection="1">
      <alignment horizontal="center"/>
    </xf>
    <xf numFmtId="0" fontId="3" fillId="4" borderId="0" xfId="3" applyNumberFormat="1" applyFont="1" applyFill="1" applyBorder="1" applyAlignment="1" applyProtection="1">
      <alignment horizontal="center" vertical="center"/>
    </xf>
    <xf numFmtId="0" fontId="3" fillId="4" borderId="2" xfId="0" applyNumberFormat="1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15" fillId="5" borderId="8" xfId="2" applyFont="1" applyFill="1" applyBorder="1" applyAlignment="1">
      <alignment horizontal="center" vertical="center"/>
    </xf>
    <xf numFmtId="0" fontId="3" fillId="4" borderId="0" xfId="2" applyFont="1" applyFill="1" applyBorder="1" applyAlignment="1">
      <alignment horizontal="center"/>
    </xf>
    <xf numFmtId="0" fontId="13" fillId="4" borderId="0" xfId="0" applyFont="1" applyFill="1" applyBorder="1" applyAlignment="1">
      <alignment horizontal="left" vertical="top"/>
    </xf>
    <xf numFmtId="0" fontId="17" fillId="4" borderId="0" xfId="0" applyFont="1" applyFill="1" applyBorder="1" applyAlignment="1">
      <alignment horizontal="left" vertical="top"/>
    </xf>
    <xf numFmtId="0" fontId="13" fillId="4" borderId="4" xfId="0" applyFont="1" applyFill="1" applyBorder="1" applyAlignment="1">
      <alignment horizontal="center" vertical="top"/>
    </xf>
    <xf numFmtId="0" fontId="13" fillId="4" borderId="2" xfId="0" applyFont="1" applyFill="1" applyBorder="1" applyAlignment="1">
      <alignment horizontal="center" vertical="top"/>
    </xf>
    <xf numFmtId="0" fontId="13" fillId="4" borderId="3" xfId="0" applyFont="1" applyFill="1" applyBorder="1" applyAlignment="1">
      <alignment horizontal="center" vertical="top"/>
    </xf>
    <xf numFmtId="0" fontId="2" fillId="4" borderId="2" xfId="0" applyFont="1" applyFill="1" applyBorder="1" applyAlignment="1" applyProtection="1">
      <alignment horizontal="center" vertical="top"/>
      <protection locked="0"/>
    </xf>
    <xf numFmtId="0" fontId="13" fillId="4" borderId="2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center"/>
    </xf>
    <xf numFmtId="0" fontId="3" fillId="4" borderId="0" xfId="3" applyNumberFormat="1" applyFont="1" applyFill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center" wrapText="1"/>
    </xf>
    <xf numFmtId="0" fontId="15" fillId="5" borderId="2" xfId="2" applyFont="1" applyFill="1" applyBorder="1" applyAlignment="1">
      <alignment horizontal="center" vertical="center" wrapText="1"/>
    </xf>
    <xf numFmtId="0" fontId="3" fillId="4" borderId="6" xfId="3" applyNumberFormat="1" applyFont="1" applyFill="1" applyBorder="1" applyAlignment="1">
      <alignment horizontal="center" vertical="center"/>
    </xf>
    <xf numFmtId="0" fontId="3" fillId="4" borderId="5" xfId="3" applyNumberFormat="1" applyFont="1" applyFill="1" applyBorder="1" applyAlignment="1">
      <alignment horizontal="center" vertical="center"/>
    </xf>
    <xf numFmtId="0" fontId="3" fillId="4" borderId="6" xfId="3" applyNumberFormat="1" applyFont="1" applyFill="1" applyBorder="1" applyAlignment="1">
      <alignment horizontal="center" vertical="top"/>
    </xf>
    <xf numFmtId="0" fontId="3" fillId="4" borderId="0" xfId="3" applyNumberFormat="1" applyFont="1" applyFill="1" applyBorder="1" applyAlignment="1">
      <alignment horizontal="center" vertical="top"/>
    </xf>
    <xf numFmtId="0" fontId="3" fillId="4" borderId="5" xfId="3" applyNumberFormat="1" applyFont="1" applyFill="1" applyBorder="1" applyAlignment="1">
      <alignment horizontal="center" vertical="top"/>
    </xf>
    <xf numFmtId="0" fontId="13" fillId="4" borderId="0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left" vertical="top"/>
    </xf>
    <xf numFmtId="0" fontId="3" fillId="2" borderId="0" xfId="3" applyNumberFormat="1" applyFont="1" applyFill="1" applyBorder="1" applyAlignment="1" applyProtection="1">
      <alignment horizontal="center" vertical="top"/>
    </xf>
    <xf numFmtId="0" fontId="3" fillId="2" borderId="5" xfId="3" applyNumberFormat="1" applyFont="1" applyFill="1" applyBorder="1" applyAlignment="1" applyProtection="1">
      <alignment horizontal="center" vertical="top"/>
    </xf>
    <xf numFmtId="0" fontId="3" fillId="2" borderId="0" xfId="2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2" fillId="2" borderId="0" xfId="0" applyNumberFormat="1" applyFont="1" applyFill="1" applyBorder="1" applyAlignment="1" applyProtection="1">
      <alignment horizontal="left"/>
    </xf>
    <xf numFmtId="0" fontId="3" fillId="2" borderId="0" xfId="3" applyNumberFormat="1" applyFont="1" applyFill="1" applyBorder="1" applyAlignment="1" applyProtection="1">
      <alignment horizontal="center" vertical="center"/>
    </xf>
    <xf numFmtId="0" fontId="10" fillId="3" borderId="8" xfId="2" applyFont="1" applyFill="1" applyBorder="1" applyAlignment="1" applyProtection="1">
      <alignment horizontal="center" vertical="center"/>
    </xf>
    <xf numFmtId="0" fontId="3" fillId="2" borderId="5" xfId="3" applyNumberFormat="1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>
      <alignment horizontal="left" vertical="top"/>
    </xf>
    <xf numFmtId="0" fontId="17" fillId="4" borderId="0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/>
    </xf>
    <xf numFmtId="0" fontId="2" fillId="4" borderId="0" xfId="0" applyNumberFormat="1" applyFont="1" applyFill="1" applyBorder="1" applyAlignment="1" applyProtection="1">
      <alignment horizontal="left"/>
    </xf>
    <xf numFmtId="0" fontId="3" fillId="2" borderId="0" xfId="2" applyFont="1" applyFill="1" applyBorder="1" applyAlignment="1">
      <alignment horizontal="left" vertical="top" wrapText="1"/>
    </xf>
    <xf numFmtId="43" fontId="2" fillId="2" borderId="2" xfId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3" fillId="2" borderId="0" xfId="2" applyFont="1" applyFill="1" applyBorder="1" applyAlignment="1">
      <alignment horizontal="left" vertical="top"/>
    </xf>
    <xf numFmtId="0" fontId="2" fillId="2" borderId="0" xfId="2" applyFont="1" applyFill="1" applyBorder="1" applyAlignment="1">
      <alignment horizontal="left" vertical="top" wrapText="1"/>
    </xf>
    <xf numFmtId="0" fontId="2" fillId="2" borderId="0" xfId="2" applyFont="1" applyFill="1" applyBorder="1" applyAlignment="1">
      <alignment horizontal="left" vertical="top"/>
    </xf>
    <xf numFmtId="0" fontId="10" fillId="3" borderId="9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/>
    </xf>
    <xf numFmtId="0" fontId="30" fillId="4" borderId="0" xfId="0" applyFont="1" applyFill="1" applyAlignment="1">
      <alignment horizontal="left" vertical="top" wrapText="1"/>
    </xf>
    <xf numFmtId="0" fontId="27" fillId="4" borderId="0" xfId="0" applyFont="1" applyFill="1" applyBorder="1" applyAlignment="1">
      <alignment horizontal="left" vertical="center" wrapText="1"/>
    </xf>
    <xf numFmtId="0" fontId="27" fillId="4" borderId="5" xfId="0" applyFont="1" applyFill="1" applyBorder="1" applyAlignment="1">
      <alignment horizontal="left" vertical="center" wrapText="1"/>
    </xf>
    <xf numFmtId="167" fontId="26" fillId="4" borderId="15" xfId="5" applyNumberFormat="1" applyFont="1" applyFill="1" applyBorder="1" applyAlignment="1"/>
    <xf numFmtId="167" fontId="26" fillId="4" borderId="16" xfId="5" applyNumberFormat="1" applyFont="1" applyFill="1" applyBorder="1" applyAlignment="1"/>
    <xf numFmtId="167" fontId="31" fillId="0" borderId="9" xfId="0" applyNumberFormat="1" applyFont="1" applyBorder="1" applyAlignment="1">
      <alignment horizontal="center" vertical="top" wrapText="1"/>
    </xf>
    <xf numFmtId="167" fontId="31" fillId="0" borderId="7" xfId="0" applyNumberFormat="1" applyFont="1" applyBorder="1" applyAlignment="1">
      <alignment horizontal="center" vertical="top" wrapText="1"/>
    </xf>
    <xf numFmtId="0" fontId="13" fillId="4" borderId="6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167" fontId="17" fillId="4" borderId="15" xfId="5" applyNumberFormat="1" applyFont="1" applyFill="1" applyBorder="1" applyAlignment="1">
      <alignment horizontal="right"/>
    </xf>
    <xf numFmtId="167" fontId="17" fillId="4" borderId="16" xfId="5" applyNumberFormat="1" applyFont="1" applyFill="1" applyBorder="1" applyAlignment="1">
      <alignment horizontal="right"/>
    </xf>
    <xf numFmtId="167" fontId="3" fillId="0" borderId="9" xfId="0" applyNumberFormat="1" applyFont="1" applyBorder="1" applyAlignment="1">
      <alignment horizontal="center" vertical="top" wrapText="1"/>
    </xf>
    <xf numFmtId="167" fontId="3" fillId="0" borderId="7" xfId="0" applyNumberFormat="1" applyFont="1" applyBorder="1" applyAlignment="1">
      <alignment horizontal="center" vertical="top" wrapText="1"/>
    </xf>
    <xf numFmtId="37" fontId="15" fillId="5" borderId="0" xfId="4" applyNumberFormat="1" applyFont="1" applyFill="1" applyBorder="1" applyAlignment="1" applyProtection="1">
      <alignment horizontal="center" vertical="center" wrapText="1"/>
    </xf>
    <xf numFmtId="37" fontId="15" fillId="5" borderId="0" xfId="4" applyNumberFormat="1" applyFont="1" applyFill="1" applyBorder="1" applyAlignment="1" applyProtection="1">
      <alignment horizontal="center" vertical="center"/>
    </xf>
    <xf numFmtId="37" fontId="15" fillId="5" borderId="2" xfId="4" applyNumberFormat="1" applyFont="1" applyFill="1" applyBorder="1" applyAlignment="1" applyProtection="1">
      <alignment horizontal="center" vertical="center"/>
    </xf>
    <xf numFmtId="6" fontId="15" fillId="5" borderId="9" xfId="4" applyNumberFormat="1" applyFont="1" applyFill="1" applyBorder="1" applyAlignment="1" applyProtection="1">
      <alignment horizontal="center"/>
    </xf>
    <xf numFmtId="6" fontId="15" fillId="5" borderId="8" xfId="4" applyNumberFormat="1" applyFont="1" applyFill="1" applyBorder="1" applyAlignment="1" applyProtection="1">
      <alignment horizontal="center"/>
    </xf>
    <xf numFmtId="6" fontId="15" fillId="5" borderId="7" xfId="4" applyNumberFormat="1" applyFont="1" applyFill="1" applyBorder="1" applyAlignment="1" applyProtection="1">
      <alignment horizontal="center"/>
    </xf>
    <xf numFmtId="6" fontId="15" fillId="5" borderId="14" xfId="4" applyNumberFormat="1" applyFont="1" applyFill="1" applyBorder="1" applyAlignment="1" applyProtection="1">
      <alignment horizontal="center" vertical="center" wrapText="1"/>
    </xf>
    <xf numFmtId="37" fontId="15" fillId="5" borderId="10" xfId="4" applyNumberFormat="1" applyFont="1" applyFill="1" applyBorder="1" applyAlignment="1" applyProtection="1">
      <alignment horizontal="center"/>
    </xf>
    <xf numFmtId="37" fontId="15" fillId="5" borderId="1" xfId="4" applyNumberFormat="1" applyFont="1" applyFill="1" applyBorder="1" applyAlignment="1" applyProtection="1">
      <alignment horizontal="center"/>
    </xf>
    <xf numFmtId="37" fontId="15" fillId="5" borderId="11" xfId="4" applyNumberFormat="1" applyFont="1" applyFill="1" applyBorder="1" applyAlignment="1" applyProtection="1">
      <alignment horizontal="center"/>
    </xf>
    <xf numFmtId="37" fontId="15" fillId="5" borderId="6" xfId="4" applyNumberFormat="1" applyFont="1" applyFill="1" applyBorder="1" applyAlignment="1" applyProtection="1">
      <alignment horizontal="center"/>
      <protection locked="0"/>
    </xf>
    <xf numFmtId="37" fontId="15" fillId="5" borderId="0" xfId="4" applyNumberFormat="1" applyFont="1" applyFill="1" applyBorder="1" applyAlignment="1" applyProtection="1">
      <alignment horizontal="center"/>
      <protection locked="0"/>
    </xf>
    <xf numFmtId="37" fontId="15" fillId="5" borderId="5" xfId="4" applyNumberFormat="1" applyFont="1" applyFill="1" applyBorder="1" applyAlignment="1" applyProtection="1">
      <alignment horizontal="center"/>
      <protection locked="0"/>
    </xf>
    <xf numFmtId="37" fontId="15" fillId="5" borderId="6" xfId="4" applyNumberFormat="1" applyFont="1" applyFill="1" applyBorder="1" applyAlignment="1" applyProtection="1">
      <alignment horizontal="center"/>
    </xf>
    <xf numFmtId="37" fontId="15" fillId="5" borderId="0" xfId="4" applyNumberFormat="1" applyFont="1" applyFill="1" applyBorder="1" applyAlignment="1" applyProtection="1">
      <alignment horizontal="center"/>
    </xf>
    <xf numFmtId="37" fontId="15" fillId="5" borderId="5" xfId="4" applyNumberFormat="1" applyFont="1" applyFill="1" applyBorder="1" applyAlignment="1" applyProtection="1">
      <alignment horizontal="center"/>
    </xf>
    <xf numFmtId="37" fontId="15" fillId="5" borderId="4" xfId="4" applyNumberFormat="1" applyFont="1" applyFill="1" applyBorder="1" applyAlignment="1" applyProtection="1">
      <alignment horizontal="center"/>
    </xf>
    <xf numFmtId="37" fontId="15" fillId="5" borderId="2" xfId="4" applyNumberFormat="1" applyFont="1" applyFill="1" applyBorder="1" applyAlignment="1" applyProtection="1">
      <alignment horizontal="center"/>
    </xf>
    <xf numFmtId="37" fontId="15" fillId="5" borderId="3" xfId="4" applyNumberFormat="1" applyFont="1" applyFill="1" applyBorder="1" applyAlignment="1" applyProtection="1">
      <alignment horizontal="center"/>
    </xf>
    <xf numFmtId="37" fontId="15" fillId="5" borderId="9" xfId="4" applyNumberFormat="1" applyFont="1" applyFill="1" applyBorder="1" applyAlignment="1" applyProtection="1">
      <alignment horizontal="center"/>
    </xf>
    <xf numFmtId="37" fontId="15" fillId="5" borderId="8" xfId="4" applyNumberFormat="1" applyFont="1" applyFill="1" applyBorder="1" applyAlignment="1" applyProtection="1">
      <alignment horizontal="center"/>
    </xf>
    <xf numFmtId="37" fontId="15" fillId="5" borderId="7" xfId="4" applyNumberFormat="1" applyFont="1" applyFill="1" applyBorder="1" applyAlignment="1" applyProtection="1">
      <alignment horizontal="center"/>
    </xf>
    <xf numFmtId="37" fontId="15" fillId="5" borderId="14" xfId="4" applyNumberFormat="1" applyFont="1" applyFill="1" applyBorder="1" applyAlignment="1" applyProtection="1">
      <alignment horizontal="center" vertical="center" wrapText="1"/>
    </xf>
    <xf numFmtId="37" fontId="15" fillId="5" borderId="10" xfId="4" applyNumberFormat="1" applyFont="1" applyFill="1" applyBorder="1" applyAlignment="1" applyProtection="1">
      <alignment horizontal="center" vertical="center" wrapText="1"/>
    </xf>
    <xf numFmtId="37" fontId="15" fillId="5" borderId="11" xfId="4" applyNumberFormat="1" applyFont="1" applyFill="1" applyBorder="1" applyAlignment="1" applyProtection="1">
      <alignment horizontal="center" vertical="center"/>
    </xf>
    <xf numFmtId="37" fontId="15" fillId="5" borderId="6" xfId="4" applyNumberFormat="1" applyFont="1" applyFill="1" applyBorder="1" applyAlignment="1" applyProtection="1">
      <alignment horizontal="center" vertical="center"/>
    </xf>
    <xf numFmtId="37" fontId="15" fillId="5" borderId="5" xfId="4" applyNumberFormat="1" applyFont="1" applyFill="1" applyBorder="1" applyAlignment="1" applyProtection="1">
      <alignment horizontal="center" vertical="center"/>
    </xf>
    <xf numFmtId="37" fontId="15" fillId="5" borderId="4" xfId="4" applyNumberFormat="1" applyFont="1" applyFill="1" applyBorder="1" applyAlignment="1" applyProtection="1">
      <alignment horizontal="center" vertical="center"/>
    </xf>
    <xf numFmtId="37" fontId="15" fillId="5" borderId="3" xfId="4" applyNumberFormat="1" applyFont="1" applyFill="1" applyBorder="1" applyAlignment="1" applyProtection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6" fillId="4" borderId="6" xfId="0" applyFont="1" applyFill="1" applyBorder="1" applyAlignment="1">
      <alignment horizontal="left" vertical="center" wrapText="1" indent="1"/>
    </xf>
    <xf numFmtId="0" fontId="26" fillId="4" borderId="5" xfId="0" applyFont="1" applyFill="1" applyBorder="1" applyAlignment="1">
      <alignment horizontal="left" vertical="center" wrapText="1" indent="1"/>
    </xf>
    <xf numFmtId="164" fontId="34" fillId="5" borderId="10" xfId="4" applyNumberFormat="1" applyFont="1" applyFill="1" applyBorder="1" applyAlignment="1" applyProtection="1">
      <alignment horizontal="center" vertical="center"/>
    </xf>
    <xf numFmtId="164" fontId="34" fillId="5" borderId="1" xfId="4" applyNumberFormat="1" applyFont="1" applyFill="1" applyBorder="1" applyAlignment="1" applyProtection="1">
      <alignment horizontal="center" vertical="center"/>
    </xf>
    <xf numFmtId="164" fontId="34" fillId="5" borderId="11" xfId="4" applyNumberFormat="1" applyFont="1" applyFill="1" applyBorder="1" applyAlignment="1" applyProtection="1">
      <alignment horizontal="center" vertical="center"/>
    </xf>
    <xf numFmtId="164" fontId="34" fillId="5" borderId="6" xfId="4" applyNumberFormat="1" applyFont="1" applyFill="1" applyBorder="1" applyAlignment="1" applyProtection="1">
      <alignment horizontal="center" vertical="center"/>
      <protection locked="0"/>
    </xf>
    <xf numFmtId="164" fontId="34" fillId="5" borderId="0" xfId="4" applyNumberFormat="1" applyFont="1" applyFill="1" applyBorder="1" applyAlignment="1" applyProtection="1">
      <alignment horizontal="center" vertical="center"/>
      <protection locked="0"/>
    </xf>
    <xf numFmtId="164" fontId="34" fillId="5" borderId="5" xfId="4" applyNumberFormat="1" applyFont="1" applyFill="1" applyBorder="1" applyAlignment="1" applyProtection="1">
      <alignment horizontal="center" vertical="center"/>
      <protection locked="0"/>
    </xf>
    <xf numFmtId="164" fontId="34" fillId="5" borderId="6" xfId="4" applyNumberFormat="1" applyFont="1" applyFill="1" applyBorder="1" applyAlignment="1" applyProtection="1">
      <alignment horizontal="center" vertical="center"/>
    </xf>
    <xf numFmtId="164" fontId="34" fillId="5" borderId="0" xfId="4" applyNumberFormat="1" applyFont="1" applyFill="1" applyBorder="1" applyAlignment="1" applyProtection="1">
      <alignment horizontal="center" vertical="center"/>
    </xf>
    <xf numFmtId="164" fontId="34" fillId="5" borderId="5" xfId="4" applyNumberFormat="1" applyFont="1" applyFill="1" applyBorder="1" applyAlignment="1" applyProtection="1">
      <alignment horizontal="center" vertical="center"/>
    </xf>
    <xf numFmtId="164" fontId="34" fillId="5" borderId="4" xfId="4" applyNumberFormat="1" applyFont="1" applyFill="1" applyBorder="1" applyAlignment="1" applyProtection="1">
      <alignment horizontal="center" vertical="center"/>
    </xf>
    <xf numFmtId="164" fontId="34" fillId="5" borderId="2" xfId="4" applyNumberFormat="1" applyFont="1" applyFill="1" applyBorder="1" applyAlignment="1" applyProtection="1">
      <alignment horizontal="center" vertical="center"/>
    </xf>
    <xf numFmtId="164" fontId="34" fillId="5" borderId="3" xfId="4" applyNumberFormat="1" applyFont="1" applyFill="1" applyBorder="1" applyAlignment="1" applyProtection="1">
      <alignment horizontal="center" vertical="center"/>
    </xf>
    <xf numFmtId="164" fontId="15" fillId="5" borderId="10" xfId="4" applyNumberFormat="1" applyFont="1" applyFill="1" applyBorder="1" applyAlignment="1" applyProtection="1">
      <alignment horizontal="left" vertical="center"/>
    </xf>
    <xf numFmtId="164" fontId="15" fillId="5" borderId="11" xfId="4" applyNumberFormat="1" applyFont="1" applyFill="1" applyBorder="1" applyAlignment="1" applyProtection="1">
      <alignment horizontal="left" vertical="center"/>
    </xf>
    <xf numFmtId="164" fontId="15" fillId="5" borderId="6" xfId="4" applyNumberFormat="1" applyFont="1" applyFill="1" applyBorder="1" applyAlignment="1" applyProtection="1">
      <alignment horizontal="left" vertical="center"/>
    </xf>
    <xf numFmtId="164" fontId="15" fillId="5" borderId="5" xfId="4" applyNumberFormat="1" applyFont="1" applyFill="1" applyBorder="1" applyAlignment="1" applyProtection="1">
      <alignment horizontal="left" vertical="center"/>
    </xf>
    <xf numFmtId="164" fontId="15" fillId="5" borderId="4" xfId="4" applyNumberFormat="1" applyFont="1" applyFill="1" applyBorder="1" applyAlignment="1" applyProtection="1">
      <alignment horizontal="left" vertical="center"/>
    </xf>
    <xf numFmtId="164" fontId="15" fillId="5" borderId="3" xfId="4" applyNumberFormat="1" applyFont="1" applyFill="1" applyBorder="1" applyAlignment="1" applyProtection="1">
      <alignment horizontal="left" vertical="center"/>
    </xf>
    <xf numFmtId="164" fontId="15" fillId="5" borderId="9" xfId="4" applyNumberFormat="1" applyFont="1" applyFill="1" applyBorder="1" applyAlignment="1" applyProtection="1">
      <alignment horizontal="center" vertical="center"/>
    </xf>
    <xf numFmtId="164" fontId="15" fillId="5" borderId="8" xfId="4" applyNumberFormat="1" applyFont="1" applyFill="1" applyBorder="1" applyAlignment="1" applyProtection="1">
      <alignment horizontal="center" vertical="center"/>
    </xf>
    <xf numFmtId="164" fontId="15" fillId="5" borderId="7" xfId="4" applyNumberFormat="1" applyFont="1" applyFill="1" applyBorder="1" applyAlignment="1" applyProtection="1">
      <alignment horizontal="center" vertical="center"/>
    </xf>
    <xf numFmtId="164" fontId="15" fillId="5" borderId="10" xfId="4" applyNumberFormat="1" applyFont="1" applyFill="1" applyBorder="1" applyAlignment="1" applyProtection="1">
      <alignment horizontal="center" vertical="center"/>
    </xf>
    <xf numFmtId="164" fontId="15" fillId="5" borderId="4" xfId="4" applyNumberFormat="1" applyFont="1" applyFill="1" applyBorder="1" applyAlignment="1" applyProtection="1">
      <alignment horizontal="center" vertical="center"/>
    </xf>
    <xf numFmtId="0" fontId="13" fillId="4" borderId="6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7" fillId="4" borderId="6" xfId="0" applyFont="1" applyFill="1" applyBorder="1" applyAlignment="1">
      <alignment horizontal="left" vertical="top" wrapText="1"/>
    </xf>
    <xf numFmtId="0" fontId="17" fillId="4" borderId="5" xfId="0" applyFont="1" applyFill="1" applyBorder="1" applyAlignment="1">
      <alignment horizontal="left" vertical="top" wrapText="1"/>
    </xf>
    <xf numFmtId="164" fontId="15" fillId="5" borderId="11" xfId="4" applyNumberFormat="1" applyFont="1" applyFill="1" applyBorder="1" applyAlignment="1" applyProtection="1">
      <alignment horizontal="center" vertical="center"/>
    </xf>
    <xf numFmtId="164" fontId="15" fillId="5" borderId="6" xfId="4" applyNumberFormat="1" applyFont="1" applyFill="1" applyBorder="1" applyAlignment="1" applyProtection="1">
      <alignment horizontal="center" vertical="center"/>
    </xf>
    <xf numFmtId="164" fontId="15" fillId="5" borderId="5" xfId="4" applyNumberFormat="1" applyFont="1" applyFill="1" applyBorder="1" applyAlignment="1" applyProtection="1">
      <alignment horizontal="center" vertical="center"/>
    </xf>
    <xf numFmtId="164" fontId="15" fillId="5" borderId="3" xfId="4" applyNumberFormat="1" applyFont="1" applyFill="1" applyBorder="1" applyAlignment="1" applyProtection="1">
      <alignment horizontal="center" vertical="center"/>
    </xf>
    <xf numFmtId="164" fontId="15" fillId="5" borderId="15" xfId="4" applyNumberFormat="1" applyFont="1" applyFill="1" applyBorder="1" applyAlignment="1" applyProtection="1">
      <alignment horizontal="center" vertical="center"/>
    </xf>
    <xf numFmtId="164" fontId="15" fillId="5" borderId="16" xfId="4" applyNumberFormat="1" applyFont="1" applyFill="1" applyBorder="1" applyAlignment="1" applyProtection="1">
      <alignment horizontal="center" vertical="center"/>
    </xf>
    <xf numFmtId="0" fontId="38" fillId="2" borderId="9" xfId="0" applyFont="1" applyFill="1" applyBorder="1" applyAlignment="1">
      <alignment horizontal="center"/>
    </xf>
    <xf numFmtId="0" fontId="38" fillId="2" borderId="7" xfId="0" applyFont="1" applyFill="1" applyBorder="1" applyAlignment="1">
      <alignment horizontal="center"/>
    </xf>
    <xf numFmtId="0" fontId="38" fillId="2" borderId="9" xfId="0" applyFont="1" applyFill="1" applyBorder="1" applyAlignment="1">
      <alignment horizontal="right"/>
    </xf>
    <xf numFmtId="0" fontId="38" fillId="2" borderId="7" xfId="0" applyFont="1" applyFill="1" applyBorder="1" applyAlignment="1">
      <alignment horizontal="right"/>
    </xf>
    <xf numFmtId="0" fontId="38" fillId="2" borderId="14" xfId="0" applyFont="1" applyFill="1" applyBorder="1" applyAlignment="1">
      <alignment horizontal="center"/>
    </xf>
    <xf numFmtId="0" fontId="38" fillId="2" borderId="14" xfId="0" applyFont="1" applyFill="1" applyBorder="1" applyAlignment="1">
      <alignment horizontal="right"/>
    </xf>
    <xf numFmtId="0" fontId="37" fillId="6" borderId="6" xfId="0" applyFont="1" applyFill="1" applyBorder="1" applyAlignment="1">
      <alignment horizontal="center"/>
    </xf>
    <xf numFmtId="0" fontId="37" fillId="6" borderId="0" xfId="0" applyFont="1" applyFill="1" applyBorder="1" applyAlignment="1">
      <alignment horizontal="center"/>
    </xf>
    <xf numFmtId="0" fontId="37" fillId="6" borderId="5" xfId="0" applyFont="1" applyFill="1" applyBorder="1" applyAlignment="1">
      <alignment horizontal="center"/>
    </xf>
    <xf numFmtId="0" fontId="38" fillId="2" borderId="10" xfId="0" applyFont="1" applyFill="1" applyBorder="1" applyAlignment="1">
      <alignment horizontal="center" wrapText="1"/>
    </xf>
    <xf numFmtId="0" fontId="38" fillId="2" borderId="1" xfId="0" applyFont="1" applyFill="1" applyBorder="1" applyAlignment="1">
      <alignment horizontal="center" wrapText="1"/>
    </xf>
    <xf numFmtId="0" fontId="38" fillId="2" borderId="11" xfId="0" applyFont="1" applyFill="1" applyBorder="1" applyAlignment="1">
      <alignment horizontal="center" wrapText="1"/>
    </xf>
    <xf numFmtId="0" fontId="38" fillId="2" borderId="4" xfId="0" applyFont="1" applyFill="1" applyBorder="1" applyAlignment="1">
      <alignment horizontal="center" wrapText="1"/>
    </xf>
    <xf numFmtId="0" fontId="38" fillId="2" borderId="2" xfId="0" applyFont="1" applyFill="1" applyBorder="1" applyAlignment="1">
      <alignment horizontal="center" wrapText="1"/>
    </xf>
    <xf numFmtId="0" fontId="38" fillId="2" borderId="3" xfId="0" applyFont="1" applyFill="1" applyBorder="1" applyAlignment="1">
      <alignment horizontal="center" wrapText="1"/>
    </xf>
    <xf numFmtId="0" fontId="37" fillId="6" borderId="14" xfId="2" applyFont="1" applyFill="1" applyBorder="1" applyAlignment="1">
      <alignment horizontal="center"/>
    </xf>
    <xf numFmtId="0" fontId="37" fillId="6" borderId="10" xfId="0" applyFont="1" applyFill="1" applyBorder="1" applyAlignment="1">
      <alignment horizontal="center"/>
    </xf>
    <xf numFmtId="0" fontId="37" fillId="6" borderId="1" xfId="0" applyFont="1" applyFill="1" applyBorder="1" applyAlignment="1">
      <alignment horizontal="center"/>
    </xf>
    <xf numFmtId="0" fontId="37" fillId="6" borderId="11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7" fillId="6" borderId="2" xfId="0" applyFont="1" applyFill="1" applyBorder="1" applyAlignment="1">
      <alignment horizontal="center"/>
    </xf>
    <xf numFmtId="0" fontId="37" fillId="6" borderId="3" xfId="0" applyFont="1" applyFill="1" applyBorder="1" applyAlignment="1">
      <alignment horizontal="center"/>
    </xf>
    <xf numFmtId="0" fontId="37" fillId="6" borderId="9" xfId="0" applyFont="1" applyFill="1" applyBorder="1" applyAlignment="1">
      <alignment horizontal="center"/>
    </xf>
    <xf numFmtId="0" fontId="37" fillId="6" borderId="8" xfId="0" applyFont="1" applyFill="1" applyBorder="1" applyAlignment="1">
      <alignment horizontal="center"/>
    </xf>
    <xf numFmtId="0" fontId="37" fillId="6" borderId="7" xfId="0" applyFont="1" applyFill="1" applyBorder="1" applyAlignment="1">
      <alignment horizontal="center"/>
    </xf>
    <xf numFmtId="0" fontId="13" fillId="0" borderId="0" xfId="0" applyFont="1" applyAlignment="1">
      <alignment horizontal="justify" wrapText="1"/>
    </xf>
    <xf numFmtId="0" fontId="17" fillId="4" borderId="18" xfId="0" applyFont="1" applyFill="1" applyBorder="1" applyAlignment="1">
      <alignment horizontal="left" vertical="center" wrapText="1"/>
    </xf>
    <xf numFmtId="0" fontId="17" fillId="4" borderId="19" xfId="0" applyFont="1" applyFill="1" applyBorder="1" applyAlignment="1">
      <alignment horizontal="left" vertical="center" wrapText="1"/>
    </xf>
    <xf numFmtId="164" fontId="15" fillId="5" borderId="9" xfId="4" applyNumberFormat="1" applyFont="1" applyFill="1" applyBorder="1" applyAlignment="1" applyProtection="1">
      <alignment horizontal="center"/>
    </xf>
    <xf numFmtId="164" fontId="15" fillId="5" borderId="7" xfId="4" applyNumberFormat="1" applyFont="1" applyFill="1" applyBorder="1" applyAlignment="1" applyProtection="1">
      <alignment horizontal="center"/>
    </xf>
    <xf numFmtId="164" fontId="15" fillId="5" borderId="0" xfId="4" applyNumberFormat="1" applyFont="1" applyFill="1" applyBorder="1" applyAlignment="1" applyProtection="1">
      <alignment horizontal="center"/>
      <protection locked="0"/>
    </xf>
    <xf numFmtId="164" fontId="15" fillId="5" borderId="0" xfId="4" applyNumberFormat="1" applyFont="1" applyFill="1" applyBorder="1" applyAlignment="1" applyProtection="1">
      <alignment horizontal="center"/>
    </xf>
    <xf numFmtId="0" fontId="17" fillId="4" borderId="18" xfId="0" applyFont="1" applyFill="1" applyBorder="1" applyAlignment="1" applyProtection="1">
      <alignment horizontal="left" vertical="center" wrapText="1"/>
    </xf>
    <xf numFmtId="0" fontId="17" fillId="4" borderId="19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13" fillId="0" borderId="5" xfId="0" applyFont="1" applyFill="1" applyBorder="1" applyAlignment="1">
      <alignment horizontal="justify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 indent="3"/>
    </xf>
    <xf numFmtId="0" fontId="17" fillId="0" borderId="7" xfId="0" applyFont="1" applyFill="1" applyBorder="1" applyAlignment="1">
      <alignment horizontal="left" vertical="center" wrapText="1" indent="3"/>
    </xf>
    <xf numFmtId="164" fontId="34" fillId="5" borderId="21" xfId="4" applyNumberFormat="1" applyFont="1" applyFill="1" applyBorder="1" applyAlignment="1" applyProtection="1">
      <alignment horizontal="center"/>
    </xf>
    <xf numFmtId="164" fontId="34" fillId="5" borderId="22" xfId="4" applyNumberFormat="1" applyFont="1" applyFill="1" applyBorder="1" applyAlignment="1" applyProtection="1">
      <alignment horizontal="center"/>
    </xf>
    <xf numFmtId="164" fontId="34" fillId="5" borderId="23" xfId="4" applyNumberFormat="1" applyFont="1" applyFill="1" applyBorder="1" applyAlignment="1" applyProtection="1">
      <alignment horizontal="center"/>
    </xf>
    <xf numFmtId="164" fontId="34" fillId="5" borderId="24" xfId="4" applyNumberFormat="1" applyFont="1" applyFill="1" applyBorder="1" applyAlignment="1" applyProtection="1">
      <alignment horizontal="center"/>
      <protection locked="0"/>
    </xf>
    <xf numFmtId="164" fontId="34" fillId="5" borderId="0" xfId="4" applyNumberFormat="1" applyFont="1" applyFill="1" applyBorder="1" applyAlignment="1" applyProtection="1">
      <alignment horizontal="center"/>
      <protection locked="0"/>
    </xf>
    <xf numFmtId="164" fontId="34" fillId="5" borderId="25" xfId="4" applyNumberFormat="1" applyFont="1" applyFill="1" applyBorder="1" applyAlignment="1" applyProtection="1">
      <alignment horizontal="center"/>
      <protection locked="0"/>
    </xf>
    <xf numFmtId="164" fontId="34" fillId="5" borderId="24" xfId="4" applyNumberFormat="1" applyFont="1" applyFill="1" applyBorder="1" applyAlignment="1" applyProtection="1">
      <alignment horizontal="center"/>
    </xf>
    <xf numFmtId="164" fontId="34" fillId="5" borderId="0" xfId="4" applyNumberFormat="1" applyFont="1" applyFill="1" applyBorder="1" applyAlignment="1" applyProtection="1">
      <alignment horizontal="center"/>
    </xf>
    <xf numFmtId="164" fontId="34" fillId="5" borderId="25" xfId="4" applyNumberFormat="1" applyFont="1" applyFill="1" applyBorder="1" applyAlignment="1" applyProtection="1">
      <alignment horizontal="center"/>
    </xf>
    <xf numFmtId="164" fontId="15" fillId="5" borderId="1" xfId="4" applyNumberFormat="1" applyFont="1" applyFill="1" applyBorder="1" applyAlignment="1" applyProtection="1">
      <alignment horizontal="center" vertical="center"/>
    </xf>
    <xf numFmtId="164" fontId="15" fillId="5" borderId="0" xfId="4" applyNumberFormat="1" applyFont="1" applyFill="1" applyBorder="1" applyAlignment="1" applyProtection="1">
      <alignment horizontal="center" vertical="center"/>
    </xf>
    <xf numFmtId="164" fontId="15" fillId="5" borderId="2" xfId="4" applyNumberFormat="1" applyFont="1" applyFill="1" applyBorder="1" applyAlignment="1" applyProtection="1">
      <alignment horizontal="center" vertical="center"/>
    </xf>
    <xf numFmtId="164" fontId="15" fillId="5" borderId="8" xfId="4" applyNumberFormat="1" applyFont="1" applyFill="1" applyBorder="1" applyAlignment="1" applyProtection="1">
      <alignment horizontal="center"/>
    </xf>
    <xf numFmtId="164" fontId="15" fillId="5" borderId="17" xfId="4" applyNumberFormat="1" applyFont="1" applyFill="1" applyBorder="1" applyAlignment="1" applyProtection="1">
      <alignment horizontal="center" vertical="center"/>
    </xf>
  </cellXfs>
  <cellStyles count="6">
    <cellStyle name="=C:\WINNT\SYSTEM32\COMMAND.COM" xfId="3"/>
    <cellStyle name="Millares" xfId="1" builtinId="3"/>
    <cellStyle name="Millares 2" xfId="4"/>
    <cellStyle name="Normal" xfId="0" builtinId="0"/>
    <cellStyle name="Normal 2" xfId="2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showGridLines="0" zoomScale="70" zoomScaleNormal="70" workbookViewId="0">
      <selection activeCell="D5" sqref="D5:J5"/>
    </sheetView>
  </sheetViews>
  <sheetFormatPr baseColWidth="10" defaultColWidth="0" defaultRowHeight="15" zeroHeight="1"/>
  <cols>
    <col min="1" max="1" width="2" customWidth="1"/>
    <col min="2" max="2" width="2.42578125" customWidth="1"/>
    <col min="3" max="3" width="22" customWidth="1"/>
    <col min="4" max="4" width="68.85546875" customWidth="1"/>
    <col min="5" max="6" width="21" customWidth="1"/>
    <col min="7" max="7" width="4.85546875" customWidth="1"/>
    <col min="8" max="8" width="11.42578125" customWidth="1"/>
    <col min="9" max="9" width="64.140625" customWidth="1"/>
    <col min="10" max="11" width="21" customWidth="1"/>
    <col min="12" max="12" width="3.7109375" customWidth="1"/>
    <col min="13" max="13" width="4.5703125" customWidth="1"/>
    <col min="14" max="16384" width="11.42578125" hidden="1"/>
  </cols>
  <sheetData>
    <row r="1" spans="2:12"/>
    <row r="2" spans="2:12">
      <c r="B2" s="10"/>
      <c r="C2" s="58"/>
      <c r="D2" s="490" t="s">
        <v>404</v>
      </c>
      <c r="E2" s="490"/>
      <c r="F2" s="490"/>
      <c r="G2" s="490"/>
      <c r="H2" s="490"/>
      <c r="I2" s="490"/>
      <c r="J2" s="490"/>
      <c r="K2" s="58"/>
      <c r="L2" s="58"/>
    </row>
    <row r="3" spans="2:12">
      <c r="C3" s="57"/>
      <c r="D3" s="490" t="s">
        <v>64</v>
      </c>
      <c r="E3" s="490"/>
      <c r="F3" s="490"/>
      <c r="G3" s="490"/>
      <c r="H3" s="490"/>
      <c r="I3" s="490"/>
      <c r="J3" s="490"/>
      <c r="K3" s="57"/>
      <c r="L3" s="57"/>
    </row>
    <row r="4" spans="2:12">
      <c r="C4" s="57"/>
      <c r="D4" s="490" t="s">
        <v>406</v>
      </c>
      <c r="E4" s="490"/>
      <c r="F4" s="490"/>
      <c r="G4" s="490"/>
      <c r="H4" s="490"/>
      <c r="I4" s="490"/>
      <c r="J4" s="490"/>
      <c r="K4" s="57"/>
      <c r="L4" s="57"/>
    </row>
    <row r="5" spans="2:12">
      <c r="C5" s="57"/>
      <c r="D5" s="490" t="s">
        <v>63</v>
      </c>
      <c r="E5" s="490"/>
      <c r="F5" s="490"/>
      <c r="G5" s="490"/>
      <c r="H5" s="490"/>
      <c r="I5" s="490"/>
      <c r="J5" s="490"/>
      <c r="K5" s="57"/>
      <c r="L5" s="57"/>
    </row>
    <row r="6" spans="2:12">
      <c r="B6" s="54"/>
      <c r="C6" s="54"/>
      <c r="D6" s="53"/>
      <c r="E6" s="53"/>
      <c r="F6" s="53"/>
      <c r="G6" s="53"/>
      <c r="H6" s="53"/>
      <c r="I6" s="53"/>
      <c r="J6" s="10"/>
      <c r="K6" s="10"/>
      <c r="L6" s="10"/>
    </row>
    <row r="7" spans="2:12">
      <c r="B7" s="54"/>
      <c r="C7" s="56" t="s">
        <v>62</v>
      </c>
      <c r="D7" s="491" t="s">
        <v>61</v>
      </c>
      <c r="E7" s="491"/>
      <c r="F7" s="491"/>
      <c r="G7" s="491"/>
      <c r="H7" s="491"/>
      <c r="I7" s="491"/>
      <c r="J7" s="491"/>
      <c r="K7" s="55"/>
      <c r="L7" s="10"/>
    </row>
    <row r="8" spans="2:12">
      <c r="B8" s="54"/>
      <c r="C8" s="54"/>
      <c r="D8" s="54"/>
      <c r="E8" s="54"/>
      <c r="F8" s="54"/>
      <c r="G8" s="53"/>
      <c r="H8" s="18"/>
      <c r="I8" s="18"/>
      <c r="J8" s="10"/>
      <c r="K8" s="10"/>
      <c r="L8" s="10"/>
    </row>
    <row r="9" spans="2:12">
      <c r="B9" s="52"/>
      <c r="C9" s="52"/>
      <c r="D9" s="52"/>
      <c r="E9" s="51"/>
      <c r="F9" s="51"/>
      <c r="G9" s="50"/>
      <c r="H9" s="18"/>
      <c r="I9" s="18"/>
      <c r="J9" s="10"/>
      <c r="K9" s="10"/>
      <c r="L9" s="10"/>
    </row>
    <row r="10" spans="2:12">
      <c r="B10" s="49"/>
      <c r="C10" s="493" t="s">
        <v>60</v>
      </c>
      <c r="D10" s="493"/>
      <c r="E10" s="47">
        <v>2016</v>
      </c>
      <c r="F10" s="47">
        <v>2015</v>
      </c>
      <c r="G10" s="48"/>
      <c r="H10" s="493" t="s">
        <v>60</v>
      </c>
      <c r="I10" s="493"/>
      <c r="J10" s="47">
        <v>2016</v>
      </c>
      <c r="K10" s="47">
        <v>2015</v>
      </c>
      <c r="L10" s="46"/>
    </row>
    <row r="11" spans="2:12">
      <c r="B11" s="45"/>
      <c r="C11" s="44"/>
      <c r="D11" s="44"/>
      <c r="E11" s="43"/>
      <c r="F11" s="43"/>
      <c r="G11" s="18"/>
      <c r="H11" s="18"/>
      <c r="I11" s="18"/>
      <c r="J11" s="10"/>
      <c r="K11" s="10"/>
      <c r="L11" s="42"/>
    </row>
    <row r="12" spans="2:12">
      <c r="B12" s="41"/>
      <c r="C12" s="494" t="s">
        <v>59</v>
      </c>
      <c r="D12" s="494"/>
      <c r="E12" s="26"/>
      <c r="F12" s="26"/>
      <c r="G12" s="24"/>
      <c r="H12" s="494" t="s">
        <v>58</v>
      </c>
      <c r="I12" s="494"/>
      <c r="J12" s="26"/>
      <c r="K12" s="26"/>
      <c r="L12" s="40"/>
    </row>
    <row r="13" spans="2:12">
      <c r="B13" s="31"/>
      <c r="C13" s="495" t="s">
        <v>57</v>
      </c>
      <c r="D13" s="495"/>
      <c r="E13" s="33">
        <f>SUM(E14:E21)</f>
        <v>487440</v>
      </c>
      <c r="F13" s="33">
        <f>SUM(F14:F21)</f>
        <v>386058</v>
      </c>
      <c r="G13" s="24"/>
      <c r="H13" s="494" t="s">
        <v>56</v>
      </c>
      <c r="I13" s="494"/>
      <c r="J13" s="33">
        <f>SUM(J14:J16)</f>
        <v>8573930</v>
      </c>
      <c r="K13" s="33">
        <f>SUM(K14:K16)</f>
        <v>5841173</v>
      </c>
      <c r="L13" s="28"/>
    </row>
    <row r="14" spans="2:12">
      <c r="B14" s="36"/>
      <c r="C14" s="492" t="s">
        <v>55</v>
      </c>
      <c r="D14" s="492"/>
      <c r="E14" s="29">
        <v>0</v>
      </c>
      <c r="F14" s="29">
        <v>0</v>
      </c>
      <c r="G14" s="24"/>
      <c r="H14" s="492" t="s">
        <v>54</v>
      </c>
      <c r="I14" s="492"/>
      <c r="J14" s="29">
        <v>2304765</v>
      </c>
      <c r="K14" s="37">
        <v>5216630</v>
      </c>
      <c r="L14" s="28"/>
    </row>
    <row r="15" spans="2:12">
      <c r="B15" s="36"/>
      <c r="C15" s="492" t="s">
        <v>53</v>
      </c>
      <c r="D15" s="492"/>
      <c r="E15" s="29">
        <v>0</v>
      </c>
      <c r="F15" s="29">
        <v>0</v>
      </c>
      <c r="G15" s="24"/>
      <c r="H15" s="492" t="s">
        <v>52</v>
      </c>
      <c r="I15" s="492"/>
      <c r="J15" s="29">
        <v>170788</v>
      </c>
      <c r="K15" s="37">
        <v>194785</v>
      </c>
      <c r="L15" s="28"/>
    </row>
    <row r="16" spans="2:12">
      <c r="B16" s="36"/>
      <c r="C16" s="492" t="s">
        <v>51</v>
      </c>
      <c r="D16" s="492"/>
      <c r="E16" s="29">
        <v>0</v>
      </c>
      <c r="F16" s="29">
        <v>0</v>
      </c>
      <c r="G16" s="24"/>
      <c r="H16" s="492" t="s">
        <v>50</v>
      </c>
      <c r="I16" s="492"/>
      <c r="J16" s="29">
        <v>6098377</v>
      </c>
      <c r="K16" s="37">
        <v>429758</v>
      </c>
      <c r="L16" s="28"/>
    </row>
    <row r="17" spans="2:12">
      <c r="B17" s="36"/>
      <c r="C17" s="492" t="s">
        <v>49</v>
      </c>
      <c r="D17" s="492"/>
      <c r="E17" s="29">
        <v>487440</v>
      </c>
      <c r="F17" s="37">
        <v>386058</v>
      </c>
      <c r="G17" s="24"/>
      <c r="H17" s="27"/>
      <c r="I17" s="7"/>
      <c r="J17" s="30"/>
      <c r="K17" s="30"/>
      <c r="L17" s="28"/>
    </row>
    <row r="18" spans="2:12">
      <c r="B18" s="36"/>
      <c r="C18" s="492" t="s">
        <v>48</v>
      </c>
      <c r="D18" s="492"/>
      <c r="E18" s="29">
        <v>0</v>
      </c>
      <c r="F18" s="37">
        <v>0</v>
      </c>
      <c r="G18" s="24"/>
      <c r="H18" s="494" t="s">
        <v>47</v>
      </c>
      <c r="I18" s="494"/>
      <c r="J18" s="33">
        <f>SUM(J19:J27)</f>
        <v>6000</v>
      </c>
      <c r="K18" s="33">
        <f>SUM(K19:K27)</f>
        <v>0</v>
      </c>
      <c r="L18" s="28"/>
    </row>
    <row r="19" spans="2:12">
      <c r="B19" s="36"/>
      <c r="C19" s="492" t="s">
        <v>46</v>
      </c>
      <c r="D19" s="492"/>
      <c r="E19" s="29">
        <v>0</v>
      </c>
      <c r="F19" s="29">
        <v>0</v>
      </c>
      <c r="G19" s="24"/>
      <c r="H19" s="492" t="s">
        <v>45</v>
      </c>
      <c r="I19" s="492"/>
      <c r="J19" s="29">
        <v>0</v>
      </c>
      <c r="K19" s="37">
        <v>0</v>
      </c>
      <c r="L19" s="28"/>
    </row>
    <row r="20" spans="2:12">
      <c r="B20" s="36"/>
      <c r="C20" s="492" t="s">
        <v>44</v>
      </c>
      <c r="D20" s="492"/>
      <c r="E20" s="29">
        <v>0</v>
      </c>
      <c r="F20" s="29">
        <v>0</v>
      </c>
      <c r="G20" s="24"/>
      <c r="H20" s="492" t="s">
        <v>43</v>
      </c>
      <c r="I20" s="492"/>
      <c r="J20" s="29">
        <v>0</v>
      </c>
      <c r="K20" s="29">
        <v>0</v>
      </c>
      <c r="L20" s="28"/>
    </row>
    <row r="21" spans="2:12" ht="25.5" customHeight="1">
      <c r="B21" s="36"/>
      <c r="C21" s="492" t="s">
        <v>42</v>
      </c>
      <c r="D21" s="492"/>
      <c r="E21" s="29">
        <v>0</v>
      </c>
      <c r="F21" s="29">
        <v>0</v>
      </c>
      <c r="G21" s="24"/>
      <c r="H21" s="492" t="s">
        <v>41</v>
      </c>
      <c r="I21" s="492"/>
      <c r="J21" s="29">
        <v>0</v>
      </c>
      <c r="K21" s="29">
        <v>0</v>
      </c>
      <c r="L21" s="28"/>
    </row>
    <row r="22" spans="2:12">
      <c r="B22" s="31"/>
      <c r="C22" s="27"/>
      <c r="D22" s="7"/>
      <c r="E22" s="30"/>
      <c r="F22" s="30"/>
      <c r="G22" s="24"/>
      <c r="H22" s="492" t="s">
        <v>40</v>
      </c>
      <c r="I22" s="492"/>
      <c r="J22" s="29">
        <v>6000</v>
      </c>
      <c r="K22" s="29">
        <v>0</v>
      </c>
      <c r="L22" s="28"/>
    </row>
    <row r="23" spans="2:12">
      <c r="B23" s="31"/>
      <c r="C23" s="495" t="s">
        <v>39</v>
      </c>
      <c r="D23" s="495"/>
      <c r="E23" s="33">
        <f>SUM(E24:E25)</f>
        <v>6013451</v>
      </c>
      <c r="F23" s="33">
        <f>SUM(F24:F25)</f>
        <v>5554615</v>
      </c>
      <c r="G23" s="24"/>
      <c r="H23" s="492" t="s">
        <v>38</v>
      </c>
      <c r="I23" s="492"/>
      <c r="J23" s="29">
        <v>0</v>
      </c>
      <c r="K23" s="29">
        <v>0</v>
      </c>
      <c r="L23" s="28"/>
    </row>
    <row r="24" spans="2:12">
      <c r="B24" s="36"/>
      <c r="C24" s="492" t="s">
        <v>29</v>
      </c>
      <c r="D24" s="492"/>
      <c r="E24" s="29">
        <v>6013451</v>
      </c>
      <c r="F24" s="38">
        <v>5554615</v>
      </c>
      <c r="G24" s="24"/>
      <c r="H24" s="492" t="s">
        <v>37</v>
      </c>
      <c r="I24" s="492"/>
      <c r="J24" s="29">
        <v>0</v>
      </c>
      <c r="K24" s="29">
        <v>0</v>
      </c>
      <c r="L24" s="28"/>
    </row>
    <row r="25" spans="2:12">
      <c r="B25" s="36"/>
      <c r="C25" s="492" t="s">
        <v>36</v>
      </c>
      <c r="D25" s="492"/>
      <c r="E25" s="39">
        <v>0</v>
      </c>
      <c r="F25" s="37">
        <v>0</v>
      </c>
      <c r="G25" s="24"/>
      <c r="H25" s="492" t="s">
        <v>35</v>
      </c>
      <c r="I25" s="492"/>
      <c r="J25" s="29">
        <v>0</v>
      </c>
      <c r="K25" s="29">
        <v>0</v>
      </c>
      <c r="L25" s="28"/>
    </row>
    <row r="26" spans="2:12">
      <c r="B26" s="31"/>
      <c r="C26" s="27"/>
      <c r="D26" s="7"/>
      <c r="E26" s="30"/>
      <c r="F26" s="30"/>
      <c r="G26" s="24"/>
      <c r="H26" s="492" t="s">
        <v>34</v>
      </c>
      <c r="I26" s="492"/>
      <c r="J26" s="29">
        <v>0</v>
      </c>
      <c r="K26" s="29">
        <v>0</v>
      </c>
      <c r="L26" s="28"/>
    </row>
    <row r="27" spans="2:12">
      <c r="B27" s="36"/>
      <c r="C27" s="495" t="s">
        <v>33</v>
      </c>
      <c r="D27" s="495"/>
      <c r="E27" s="33">
        <f>SUM(E28:E32)</f>
        <v>12405</v>
      </c>
      <c r="F27" s="33">
        <f>SUM(F28:F32)</f>
        <v>24055</v>
      </c>
      <c r="G27" s="24"/>
      <c r="H27" s="492" t="s">
        <v>32</v>
      </c>
      <c r="I27" s="492"/>
      <c r="J27" s="29">
        <v>0</v>
      </c>
      <c r="K27" s="29">
        <v>0</v>
      </c>
      <c r="L27" s="28"/>
    </row>
    <row r="28" spans="2:12">
      <c r="B28" s="36"/>
      <c r="C28" s="492" t="s">
        <v>31</v>
      </c>
      <c r="D28" s="492"/>
      <c r="E28" s="29">
        <v>12405</v>
      </c>
      <c r="F28" s="29">
        <v>24055</v>
      </c>
      <c r="G28" s="24"/>
      <c r="H28" s="27"/>
      <c r="I28" s="7"/>
      <c r="J28" s="30"/>
      <c r="K28" s="30"/>
      <c r="L28" s="28"/>
    </row>
    <row r="29" spans="2:12">
      <c r="B29" s="36"/>
      <c r="C29" s="492" t="s">
        <v>30</v>
      </c>
      <c r="D29" s="492"/>
      <c r="E29" s="29">
        <v>0</v>
      </c>
      <c r="F29" s="29">
        <v>0</v>
      </c>
      <c r="G29" s="24"/>
      <c r="H29" s="495" t="s">
        <v>29</v>
      </c>
      <c r="I29" s="495"/>
      <c r="J29" s="33">
        <f>SUM(J30:J32)</f>
        <v>0</v>
      </c>
      <c r="K29" s="33">
        <f>SUM(K30:K32)</f>
        <v>0</v>
      </c>
      <c r="L29" s="28"/>
    </row>
    <row r="30" spans="2:12">
      <c r="B30" s="36"/>
      <c r="C30" s="492" t="s">
        <v>28</v>
      </c>
      <c r="D30" s="492"/>
      <c r="E30" s="29">
        <v>0</v>
      </c>
      <c r="F30" s="29">
        <v>0</v>
      </c>
      <c r="G30" s="24"/>
      <c r="H30" s="492" t="s">
        <v>27</v>
      </c>
      <c r="I30" s="492"/>
      <c r="J30" s="29">
        <v>0</v>
      </c>
      <c r="K30" s="29">
        <v>0</v>
      </c>
      <c r="L30" s="28"/>
    </row>
    <row r="31" spans="2:12">
      <c r="B31" s="36"/>
      <c r="C31" s="492" t="s">
        <v>26</v>
      </c>
      <c r="D31" s="492"/>
      <c r="E31" s="29">
        <v>0</v>
      </c>
      <c r="F31" s="29">
        <v>0</v>
      </c>
      <c r="G31" s="24"/>
      <c r="H31" s="492" t="s">
        <v>25</v>
      </c>
      <c r="I31" s="492"/>
      <c r="J31" s="29">
        <v>0</v>
      </c>
      <c r="K31" s="29">
        <v>0</v>
      </c>
      <c r="L31" s="28"/>
    </row>
    <row r="32" spans="2:12">
      <c r="B32" s="36"/>
      <c r="C32" s="492" t="s">
        <v>24</v>
      </c>
      <c r="D32" s="492"/>
      <c r="E32" s="29">
        <v>0</v>
      </c>
      <c r="F32" s="29">
        <v>0</v>
      </c>
      <c r="G32" s="24"/>
      <c r="H32" s="492" t="s">
        <v>23</v>
      </c>
      <c r="I32" s="492"/>
      <c r="J32" s="29">
        <v>0</v>
      </c>
      <c r="K32" s="29">
        <v>0</v>
      </c>
      <c r="L32" s="28"/>
    </row>
    <row r="33" spans="2:12">
      <c r="B33" s="31"/>
      <c r="C33" s="27"/>
      <c r="D33" s="35"/>
      <c r="E33" s="26"/>
      <c r="F33" s="26"/>
      <c r="G33" s="24"/>
      <c r="H33" s="27"/>
      <c r="I33" s="7"/>
      <c r="J33" s="30"/>
      <c r="K33" s="30"/>
      <c r="L33" s="28"/>
    </row>
    <row r="34" spans="2:12">
      <c r="B34" s="34"/>
      <c r="C34" s="495" t="s">
        <v>22</v>
      </c>
      <c r="D34" s="495"/>
      <c r="E34" s="33">
        <f>E13+E23+E27</f>
        <v>6513296</v>
      </c>
      <c r="F34" s="33">
        <f>F13+F23+F27</f>
        <v>5964728</v>
      </c>
      <c r="G34" s="32"/>
      <c r="H34" s="494" t="s">
        <v>21</v>
      </c>
      <c r="I34" s="494"/>
      <c r="J34" s="23">
        <f>SUM(J35:J39)</f>
        <v>0</v>
      </c>
      <c r="K34" s="23">
        <f>SUM(K35:K39)</f>
        <v>0</v>
      </c>
      <c r="L34" s="28"/>
    </row>
    <row r="35" spans="2:12">
      <c r="B35" s="31"/>
      <c r="C35" s="496"/>
      <c r="D35" s="496"/>
      <c r="E35" s="26"/>
      <c r="F35" s="26"/>
      <c r="G35" s="24"/>
      <c r="H35" s="492" t="s">
        <v>20</v>
      </c>
      <c r="I35" s="492"/>
      <c r="J35" s="29">
        <v>0</v>
      </c>
      <c r="K35" s="29">
        <v>0</v>
      </c>
      <c r="L35" s="28"/>
    </row>
    <row r="36" spans="2:12">
      <c r="B36" s="25"/>
      <c r="C36" s="24"/>
      <c r="D36" s="24"/>
      <c r="E36" s="24"/>
      <c r="F36" s="24"/>
      <c r="G36" s="24"/>
      <c r="H36" s="492" t="s">
        <v>19</v>
      </c>
      <c r="I36" s="492"/>
      <c r="J36" s="29">
        <v>0</v>
      </c>
      <c r="K36" s="29">
        <v>0</v>
      </c>
      <c r="L36" s="28"/>
    </row>
    <row r="37" spans="2:12">
      <c r="B37" s="25"/>
      <c r="C37" s="24"/>
      <c r="D37" s="24"/>
      <c r="E37" s="24"/>
      <c r="F37" s="24"/>
      <c r="G37" s="24"/>
      <c r="H37" s="492" t="s">
        <v>18</v>
      </c>
      <c r="I37" s="492"/>
      <c r="J37" s="29">
        <v>0</v>
      </c>
      <c r="K37" s="29">
        <v>0</v>
      </c>
      <c r="L37" s="28"/>
    </row>
    <row r="38" spans="2:12">
      <c r="B38" s="25"/>
      <c r="C38" s="24"/>
      <c r="D38" s="24"/>
      <c r="E38" s="24"/>
      <c r="F38" s="24"/>
      <c r="G38" s="24"/>
      <c r="H38" s="492" t="s">
        <v>17</v>
      </c>
      <c r="I38" s="492"/>
      <c r="J38" s="29">
        <v>0</v>
      </c>
      <c r="K38" s="29">
        <v>0</v>
      </c>
      <c r="L38" s="28"/>
    </row>
    <row r="39" spans="2:12">
      <c r="B39" s="25"/>
      <c r="C39" s="24"/>
      <c r="D39" s="24"/>
      <c r="E39" s="24"/>
      <c r="F39" s="24"/>
      <c r="G39" s="24"/>
      <c r="H39" s="492" t="s">
        <v>16</v>
      </c>
      <c r="I39" s="492"/>
      <c r="J39" s="29">
        <v>0</v>
      </c>
      <c r="K39" s="29">
        <v>0</v>
      </c>
      <c r="L39" s="28"/>
    </row>
    <row r="40" spans="2:12">
      <c r="B40" s="25"/>
      <c r="C40" s="24"/>
      <c r="D40" s="24"/>
      <c r="E40" s="24"/>
      <c r="F40" s="24"/>
      <c r="G40" s="24"/>
      <c r="H40" s="27"/>
      <c r="I40" s="7"/>
      <c r="J40" s="30"/>
      <c r="K40" s="30"/>
      <c r="L40" s="28"/>
    </row>
    <row r="41" spans="2:12">
      <c r="B41" s="25"/>
      <c r="C41" s="24"/>
      <c r="D41" s="24"/>
      <c r="E41" s="24"/>
      <c r="F41" s="24"/>
      <c r="G41" s="24"/>
      <c r="H41" s="495" t="s">
        <v>15</v>
      </c>
      <c r="I41" s="495"/>
      <c r="J41" s="23">
        <f>SUM(J42:J47)</f>
        <v>0</v>
      </c>
      <c r="K41" s="23">
        <f>SUM(K42:K47)</f>
        <v>0</v>
      </c>
      <c r="L41" s="28"/>
    </row>
    <row r="42" spans="2:12">
      <c r="B42" s="25"/>
      <c r="C42" s="24"/>
      <c r="D42" s="24"/>
      <c r="E42" s="24"/>
      <c r="F42" s="24"/>
      <c r="G42" s="24"/>
      <c r="H42" s="492" t="s">
        <v>14</v>
      </c>
      <c r="I42" s="492"/>
      <c r="J42" s="29">
        <v>0</v>
      </c>
      <c r="K42" s="29">
        <v>0</v>
      </c>
      <c r="L42" s="28"/>
    </row>
    <row r="43" spans="2:12">
      <c r="B43" s="25"/>
      <c r="C43" s="24"/>
      <c r="D43" s="24"/>
      <c r="E43" s="24"/>
      <c r="F43" s="24"/>
      <c r="G43" s="24"/>
      <c r="H43" s="492" t="s">
        <v>13</v>
      </c>
      <c r="I43" s="492"/>
      <c r="J43" s="29">
        <v>0</v>
      </c>
      <c r="K43" s="29">
        <v>0</v>
      </c>
      <c r="L43" s="28"/>
    </row>
    <row r="44" spans="2:12">
      <c r="B44" s="25"/>
      <c r="C44" s="24"/>
      <c r="D44" s="24"/>
      <c r="E44" s="24"/>
      <c r="F44" s="24"/>
      <c r="G44" s="24"/>
      <c r="H44" s="492" t="s">
        <v>12</v>
      </c>
      <c r="I44" s="492"/>
      <c r="J44" s="29">
        <v>0</v>
      </c>
      <c r="K44" s="29">
        <v>0</v>
      </c>
      <c r="L44" s="28"/>
    </row>
    <row r="45" spans="2:12">
      <c r="B45" s="25"/>
      <c r="C45" s="24"/>
      <c r="D45" s="24"/>
      <c r="E45" s="24"/>
      <c r="F45" s="24"/>
      <c r="G45" s="24"/>
      <c r="H45" s="492" t="s">
        <v>11</v>
      </c>
      <c r="I45" s="492"/>
      <c r="J45" s="29">
        <v>0</v>
      </c>
      <c r="K45" s="29">
        <v>0</v>
      </c>
      <c r="L45" s="28"/>
    </row>
    <row r="46" spans="2:12">
      <c r="B46" s="25"/>
      <c r="C46" s="24"/>
      <c r="D46" s="24"/>
      <c r="E46" s="24"/>
      <c r="F46" s="24"/>
      <c r="G46" s="24"/>
      <c r="H46" s="492" t="s">
        <v>10</v>
      </c>
      <c r="I46" s="492"/>
      <c r="J46" s="29">
        <v>0</v>
      </c>
      <c r="K46" s="29">
        <v>0</v>
      </c>
      <c r="L46" s="28"/>
    </row>
    <row r="47" spans="2:12">
      <c r="B47" s="25"/>
      <c r="C47" s="24"/>
      <c r="D47" s="24"/>
      <c r="E47" s="24"/>
      <c r="F47" s="24"/>
      <c r="G47" s="24"/>
      <c r="H47" s="492" t="s">
        <v>9</v>
      </c>
      <c r="I47" s="492"/>
      <c r="J47" s="29">
        <v>0</v>
      </c>
      <c r="K47" s="29">
        <v>0</v>
      </c>
      <c r="L47" s="28"/>
    </row>
    <row r="48" spans="2:12">
      <c r="B48" s="25"/>
      <c r="C48" s="24"/>
      <c r="D48" s="24"/>
      <c r="E48" s="24"/>
      <c r="F48" s="24"/>
      <c r="G48" s="24"/>
      <c r="H48" s="27"/>
      <c r="I48" s="7"/>
      <c r="J48" s="30"/>
      <c r="K48" s="30"/>
      <c r="L48" s="28"/>
    </row>
    <row r="49" spans="2:12">
      <c r="B49" s="25"/>
      <c r="C49" s="24"/>
      <c r="D49" s="24"/>
      <c r="E49" s="24"/>
      <c r="F49" s="24"/>
      <c r="G49" s="24"/>
      <c r="H49" s="495" t="s">
        <v>8</v>
      </c>
      <c r="I49" s="495"/>
      <c r="J49" s="23">
        <f>J50</f>
        <v>0</v>
      </c>
      <c r="K49" s="23">
        <f>K50</f>
        <v>0</v>
      </c>
      <c r="L49" s="28"/>
    </row>
    <row r="50" spans="2:12">
      <c r="B50" s="25"/>
      <c r="C50" s="24"/>
      <c r="D50" s="24"/>
      <c r="E50" s="24"/>
      <c r="F50" s="24"/>
      <c r="G50" s="24"/>
      <c r="H50" s="492" t="s">
        <v>7</v>
      </c>
      <c r="I50" s="492"/>
      <c r="J50" s="29">
        <v>0</v>
      </c>
      <c r="K50" s="29">
        <v>0</v>
      </c>
      <c r="L50" s="28"/>
    </row>
    <row r="51" spans="2:12">
      <c r="B51" s="25"/>
      <c r="C51" s="24"/>
      <c r="D51" s="24"/>
      <c r="E51" s="24"/>
      <c r="F51" s="24"/>
      <c r="G51" s="24"/>
      <c r="H51" s="27"/>
      <c r="I51" s="7"/>
      <c r="J51" s="26"/>
      <c r="K51" s="26"/>
      <c r="L51" s="28"/>
    </row>
    <row r="52" spans="2:12">
      <c r="B52" s="25"/>
      <c r="C52" s="24"/>
      <c r="D52" s="24"/>
      <c r="E52" s="24"/>
      <c r="F52" s="24"/>
      <c r="G52" s="24"/>
      <c r="H52" s="495" t="s">
        <v>6</v>
      </c>
      <c r="I52" s="495"/>
      <c r="J52" s="23">
        <f>J13+J18+J29+J34+J41+J49</f>
        <v>8579930</v>
      </c>
      <c r="K52" s="23">
        <f>K13+K18+K29+K34+K41+K49</f>
        <v>5841173</v>
      </c>
      <c r="L52" s="22"/>
    </row>
    <row r="53" spans="2:12">
      <c r="B53" s="25"/>
      <c r="C53" s="24"/>
      <c r="D53" s="24"/>
      <c r="E53" s="24"/>
      <c r="F53" s="24"/>
      <c r="G53" s="24"/>
      <c r="H53" s="27"/>
      <c r="I53" s="27"/>
      <c r="J53" s="26"/>
      <c r="K53" s="26"/>
      <c r="L53" s="22"/>
    </row>
    <row r="54" spans="2:12">
      <c r="B54" s="25"/>
      <c r="C54" s="24"/>
      <c r="D54" s="24"/>
      <c r="E54" s="24"/>
      <c r="F54" s="24"/>
      <c r="G54" s="24"/>
      <c r="H54" s="494" t="s">
        <v>5</v>
      </c>
      <c r="I54" s="494"/>
      <c r="J54" s="23">
        <f>E34-J52</f>
        <v>-2066634</v>
      </c>
      <c r="K54" s="23">
        <f>F34-K52</f>
        <v>123555</v>
      </c>
      <c r="L54" s="22"/>
    </row>
    <row r="55" spans="2:12">
      <c r="B55" s="21"/>
      <c r="C55" s="12"/>
      <c r="D55" s="12"/>
      <c r="E55" s="12"/>
      <c r="F55" s="12"/>
      <c r="G55" s="12"/>
      <c r="H55" s="20"/>
      <c r="I55" s="20"/>
      <c r="J55" s="12"/>
      <c r="K55" s="12"/>
      <c r="L55" s="19"/>
    </row>
    <row r="56" spans="2:12" ht="8.25" customHeight="1">
      <c r="B56" s="10"/>
      <c r="C56" s="10"/>
      <c r="D56" s="10"/>
      <c r="E56" s="10"/>
      <c r="F56" s="10"/>
      <c r="G56" s="10"/>
      <c r="H56" s="18"/>
      <c r="I56" s="18"/>
      <c r="J56" s="10"/>
      <c r="K56" s="10"/>
      <c r="L56" s="10"/>
    </row>
    <row r="57" spans="2:12" ht="7.5" customHeight="1">
      <c r="B57" s="12"/>
      <c r="C57" s="17"/>
      <c r="D57" s="16"/>
      <c r="E57" s="13"/>
      <c r="F57" s="13"/>
      <c r="G57" s="12"/>
      <c r="H57" s="15"/>
      <c r="I57" s="14"/>
      <c r="J57" s="13"/>
      <c r="K57" s="13"/>
      <c r="L57" s="12"/>
    </row>
    <row r="58" spans="2:12">
      <c r="B58" s="10"/>
      <c r="C58" s="7"/>
      <c r="D58" s="8"/>
      <c r="E58" s="2"/>
      <c r="F58" s="2"/>
      <c r="G58" s="10"/>
      <c r="H58" s="9"/>
      <c r="I58" s="11"/>
      <c r="J58" s="2"/>
      <c r="K58" s="2"/>
      <c r="L58" s="10"/>
    </row>
    <row r="59" spans="2:12">
      <c r="C59" s="498" t="s">
        <v>4</v>
      </c>
      <c r="D59" s="498"/>
      <c r="E59" s="498"/>
      <c r="F59" s="498"/>
      <c r="G59" s="498"/>
      <c r="H59" s="498"/>
      <c r="I59" s="498"/>
      <c r="J59" s="498"/>
      <c r="K59" s="498"/>
    </row>
    <row r="60" spans="2:12">
      <c r="C60" s="7"/>
      <c r="D60" s="8"/>
      <c r="E60" s="2"/>
      <c r="F60" s="2"/>
      <c r="H60" s="9"/>
      <c r="I60" s="8"/>
      <c r="J60" s="2"/>
      <c r="K60" s="2"/>
    </row>
    <row r="61" spans="2:12">
      <c r="C61" s="7"/>
      <c r="D61" s="499"/>
      <c r="E61" s="499"/>
      <c r="F61" s="2"/>
      <c r="H61" s="500"/>
      <c r="I61" s="500"/>
      <c r="J61" s="2"/>
      <c r="K61" s="2"/>
    </row>
    <row r="62" spans="2:12">
      <c r="C62" s="6"/>
      <c r="D62" s="501" t="s">
        <v>3</v>
      </c>
      <c r="E62" s="501"/>
      <c r="F62" s="2"/>
      <c r="G62" s="2"/>
      <c r="H62" s="501" t="s">
        <v>2</v>
      </c>
      <c r="I62" s="501"/>
      <c r="J62" s="3"/>
      <c r="K62" s="2"/>
    </row>
    <row r="63" spans="2:12">
      <c r="C63" s="5"/>
      <c r="D63" s="497" t="s">
        <v>1</v>
      </c>
      <c r="E63" s="497"/>
      <c r="F63" s="4"/>
      <c r="G63" s="4"/>
      <c r="H63" s="497" t="s">
        <v>0</v>
      </c>
      <c r="I63" s="497"/>
      <c r="J63" s="3"/>
      <c r="K63" s="2"/>
    </row>
    <row r="64" spans="2:12">
      <c r="E64" s="1"/>
    </row>
    <row r="65" spans="5:5" hidden="1">
      <c r="E65" s="1"/>
    </row>
    <row r="66" spans="5:5" hidden="1">
      <c r="E66" s="1"/>
    </row>
  </sheetData>
  <mergeCells count="71">
    <mergeCell ref="D63:E63"/>
    <mergeCell ref="H63:I63"/>
    <mergeCell ref="H54:I54"/>
    <mergeCell ref="C59:K59"/>
    <mergeCell ref="D61:E61"/>
    <mergeCell ref="H61:I61"/>
    <mergeCell ref="D62:E62"/>
    <mergeCell ref="H62:I62"/>
    <mergeCell ref="H52:I52"/>
    <mergeCell ref="H38:I38"/>
    <mergeCell ref="H39:I39"/>
    <mergeCell ref="H41:I41"/>
    <mergeCell ref="H42:I42"/>
    <mergeCell ref="H43:I43"/>
    <mergeCell ref="H46:I46"/>
    <mergeCell ref="H47:I47"/>
    <mergeCell ref="H49:I49"/>
    <mergeCell ref="H50:I50"/>
    <mergeCell ref="H44:I44"/>
    <mergeCell ref="H45:I45"/>
    <mergeCell ref="H37:I37"/>
    <mergeCell ref="C34:D34"/>
    <mergeCell ref="H34:I34"/>
    <mergeCell ref="C35:D35"/>
    <mergeCell ref="H35:I35"/>
    <mergeCell ref="H36:I36"/>
    <mergeCell ref="H26:I26"/>
    <mergeCell ref="C27:D27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C17:D17"/>
    <mergeCell ref="H23:I23"/>
    <mergeCell ref="C24:D24"/>
    <mergeCell ref="H24:I24"/>
    <mergeCell ref="C18:D18"/>
    <mergeCell ref="H18:I18"/>
    <mergeCell ref="C15:D15"/>
    <mergeCell ref="H15:I15"/>
    <mergeCell ref="C16:D16"/>
    <mergeCell ref="H16:I16"/>
    <mergeCell ref="C10:D10"/>
    <mergeCell ref="H10:I10"/>
    <mergeCell ref="C12:D12"/>
    <mergeCell ref="H12:I12"/>
    <mergeCell ref="C13:D13"/>
    <mergeCell ref="H13:I13"/>
    <mergeCell ref="C14:D14"/>
    <mergeCell ref="H14:I14"/>
    <mergeCell ref="D2:J2"/>
    <mergeCell ref="D3:J3"/>
    <mergeCell ref="D4:J4"/>
    <mergeCell ref="D5:J5"/>
    <mergeCell ref="D7:J7"/>
  </mergeCells>
  <printOptions horizontalCentered="1" verticalCentered="1"/>
  <pageMargins left="0.31496062992125984" right="0.31496062992125984" top="0.35433070866141736" bottom="0.35433070866141736" header="0" footer="0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5535"/>
  <sheetViews>
    <sheetView showGridLines="0" topLeftCell="B46" zoomScale="75" workbookViewId="0">
      <selection activeCell="C28" sqref="C28"/>
    </sheetView>
  </sheetViews>
  <sheetFormatPr baseColWidth="10" defaultColWidth="0" defaultRowHeight="1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28515625" hidden="1" customWidth="1"/>
    <col min="257" max="257" width="2.7109375" customWidth="1"/>
    <col min="258" max="258" width="7.140625" customWidth="1"/>
    <col min="259" max="259" width="64.28515625" customWidth="1"/>
    <col min="260" max="265" width="21" customWidth="1"/>
    <col min="266" max="266" width="2.7109375" customWidth="1"/>
    <col min="267" max="267" width="0" hidden="1" customWidth="1"/>
    <col min="513" max="513" width="2.7109375" customWidth="1"/>
    <col min="514" max="514" width="7.140625" customWidth="1"/>
    <col min="515" max="515" width="64.28515625" customWidth="1"/>
    <col min="516" max="521" width="21" customWidth="1"/>
    <col min="522" max="522" width="2.7109375" customWidth="1"/>
    <col min="523" max="523" width="0" hidden="1" customWidth="1"/>
    <col min="769" max="769" width="2.7109375" customWidth="1"/>
    <col min="770" max="770" width="7.140625" customWidth="1"/>
    <col min="771" max="771" width="64.28515625" customWidth="1"/>
    <col min="772" max="777" width="21" customWidth="1"/>
    <col min="778" max="778" width="2.7109375" customWidth="1"/>
    <col min="779" max="779" width="0" hidden="1" customWidth="1"/>
    <col min="1025" max="1025" width="2.7109375" customWidth="1"/>
    <col min="1026" max="1026" width="7.140625" customWidth="1"/>
    <col min="1027" max="1027" width="64.28515625" customWidth="1"/>
    <col min="1028" max="1033" width="21" customWidth="1"/>
    <col min="1034" max="1034" width="2.7109375" customWidth="1"/>
    <col min="1035" max="1035" width="0" hidden="1" customWidth="1"/>
    <col min="1281" max="1281" width="2.7109375" customWidth="1"/>
    <col min="1282" max="1282" width="7.140625" customWidth="1"/>
    <col min="1283" max="1283" width="64.28515625" customWidth="1"/>
    <col min="1284" max="1289" width="21" customWidth="1"/>
    <col min="1290" max="1290" width="2.7109375" customWidth="1"/>
    <col min="1291" max="1291" width="0" hidden="1" customWidth="1"/>
    <col min="1537" max="1537" width="2.7109375" customWidth="1"/>
    <col min="1538" max="1538" width="7.140625" customWidth="1"/>
    <col min="1539" max="1539" width="64.28515625" customWidth="1"/>
    <col min="1540" max="1545" width="21" customWidth="1"/>
    <col min="1546" max="1546" width="2.7109375" customWidth="1"/>
    <col min="1547" max="1547" width="0" hidden="1" customWidth="1"/>
    <col min="1793" max="1793" width="2.7109375" customWidth="1"/>
    <col min="1794" max="1794" width="7.140625" customWidth="1"/>
    <col min="1795" max="1795" width="64.28515625" customWidth="1"/>
    <col min="1796" max="1801" width="21" customWidth="1"/>
    <col min="1802" max="1802" width="2.7109375" customWidth="1"/>
    <col min="1803" max="1803" width="0" hidden="1" customWidth="1"/>
    <col min="2049" max="2049" width="2.7109375" customWidth="1"/>
    <col min="2050" max="2050" width="7.140625" customWidth="1"/>
    <col min="2051" max="2051" width="64.28515625" customWidth="1"/>
    <col min="2052" max="2057" width="21" customWidth="1"/>
    <col min="2058" max="2058" width="2.7109375" customWidth="1"/>
    <col min="2059" max="2059" width="0" hidden="1" customWidth="1"/>
    <col min="2305" max="2305" width="2.7109375" customWidth="1"/>
    <col min="2306" max="2306" width="7.140625" customWidth="1"/>
    <col min="2307" max="2307" width="64.28515625" customWidth="1"/>
    <col min="2308" max="2313" width="21" customWidth="1"/>
    <col min="2314" max="2314" width="2.7109375" customWidth="1"/>
    <col min="2315" max="2315" width="0" hidden="1" customWidth="1"/>
    <col min="2561" max="2561" width="2.7109375" customWidth="1"/>
    <col min="2562" max="2562" width="7.140625" customWidth="1"/>
    <col min="2563" max="2563" width="64.28515625" customWidth="1"/>
    <col min="2564" max="2569" width="21" customWidth="1"/>
    <col min="2570" max="2570" width="2.7109375" customWidth="1"/>
    <col min="2571" max="2571" width="0" hidden="1" customWidth="1"/>
    <col min="2817" max="2817" width="2.7109375" customWidth="1"/>
    <col min="2818" max="2818" width="7.140625" customWidth="1"/>
    <col min="2819" max="2819" width="64.28515625" customWidth="1"/>
    <col min="2820" max="2825" width="21" customWidth="1"/>
    <col min="2826" max="2826" width="2.7109375" customWidth="1"/>
    <col min="2827" max="2827" width="0" hidden="1" customWidth="1"/>
    <col min="3073" max="3073" width="2.7109375" customWidth="1"/>
    <col min="3074" max="3074" width="7.140625" customWidth="1"/>
    <col min="3075" max="3075" width="64.28515625" customWidth="1"/>
    <col min="3076" max="3081" width="21" customWidth="1"/>
    <col min="3082" max="3082" width="2.7109375" customWidth="1"/>
    <col min="3083" max="3083" width="0" hidden="1" customWidth="1"/>
    <col min="3329" max="3329" width="2.7109375" customWidth="1"/>
    <col min="3330" max="3330" width="7.140625" customWidth="1"/>
    <col min="3331" max="3331" width="64.28515625" customWidth="1"/>
    <col min="3332" max="3337" width="21" customWidth="1"/>
    <col min="3338" max="3338" width="2.7109375" customWidth="1"/>
    <col min="3339" max="3339" width="0" hidden="1" customWidth="1"/>
    <col min="3585" max="3585" width="2.7109375" customWidth="1"/>
    <col min="3586" max="3586" width="7.140625" customWidth="1"/>
    <col min="3587" max="3587" width="64.28515625" customWidth="1"/>
    <col min="3588" max="3593" width="21" customWidth="1"/>
    <col min="3594" max="3594" width="2.7109375" customWidth="1"/>
    <col min="3595" max="3595" width="0" hidden="1" customWidth="1"/>
    <col min="3841" max="3841" width="2.7109375" customWidth="1"/>
    <col min="3842" max="3842" width="7.140625" customWidth="1"/>
    <col min="3843" max="3843" width="64.28515625" customWidth="1"/>
    <col min="3844" max="3849" width="21" customWidth="1"/>
    <col min="3850" max="3850" width="2.7109375" customWidth="1"/>
    <col min="3851" max="3851" width="0" hidden="1" customWidth="1"/>
    <col min="4097" max="4097" width="2.7109375" customWidth="1"/>
    <col min="4098" max="4098" width="7.140625" customWidth="1"/>
    <col min="4099" max="4099" width="64.28515625" customWidth="1"/>
    <col min="4100" max="4105" width="21" customWidth="1"/>
    <col min="4106" max="4106" width="2.7109375" customWidth="1"/>
    <col min="4107" max="4107" width="0" hidden="1" customWidth="1"/>
    <col min="4353" max="4353" width="2.7109375" customWidth="1"/>
    <col min="4354" max="4354" width="7.140625" customWidth="1"/>
    <col min="4355" max="4355" width="64.28515625" customWidth="1"/>
    <col min="4356" max="4361" width="21" customWidth="1"/>
    <col min="4362" max="4362" width="2.7109375" customWidth="1"/>
    <col min="4363" max="4363" width="0" hidden="1" customWidth="1"/>
    <col min="4609" max="4609" width="2.7109375" customWidth="1"/>
    <col min="4610" max="4610" width="7.140625" customWidth="1"/>
    <col min="4611" max="4611" width="64.28515625" customWidth="1"/>
    <col min="4612" max="4617" width="21" customWidth="1"/>
    <col min="4618" max="4618" width="2.7109375" customWidth="1"/>
    <col min="4619" max="4619" width="0" hidden="1" customWidth="1"/>
    <col min="4865" max="4865" width="2.7109375" customWidth="1"/>
    <col min="4866" max="4866" width="7.140625" customWidth="1"/>
    <col min="4867" max="4867" width="64.28515625" customWidth="1"/>
    <col min="4868" max="4873" width="21" customWidth="1"/>
    <col min="4874" max="4874" width="2.7109375" customWidth="1"/>
    <col min="4875" max="4875" width="0" hidden="1" customWidth="1"/>
    <col min="5121" max="5121" width="2.7109375" customWidth="1"/>
    <col min="5122" max="5122" width="7.140625" customWidth="1"/>
    <col min="5123" max="5123" width="64.28515625" customWidth="1"/>
    <col min="5124" max="5129" width="21" customWidth="1"/>
    <col min="5130" max="5130" width="2.7109375" customWidth="1"/>
    <col min="5131" max="5131" width="0" hidden="1" customWidth="1"/>
    <col min="5377" max="5377" width="2.7109375" customWidth="1"/>
    <col min="5378" max="5378" width="7.140625" customWidth="1"/>
    <col min="5379" max="5379" width="64.28515625" customWidth="1"/>
    <col min="5380" max="5385" width="21" customWidth="1"/>
    <col min="5386" max="5386" width="2.7109375" customWidth="1"/>
    <col min="5387" max="5387" width="0" hidden="1" customWidth="1"/>
    <col min="5633" max="5633" width="2.7109375" customWidth="1"/>
    <col min="5634" max="5634" width="7.140625" customWidth="1"/>
    <col min="5635" max="5635" width="64.28515625" customWidth="1"/>
    <col min="5636" max="5641" width="21" customWidth="1"/>
    <col min="5642" max="5642" width="2.7109375" customWidth="1"/>
    <col min="5643" max="5643" width="0" hidden="1" customWidth="1"/>
    <col min="5889" max="5889" width="2.7109375" customWidth="1"/>
    <col min="5890" max="5890" width="7.140625" customWidth="1"/>
    <col min="5891" max="5891" width="64.28515625" customWidth="1"/>
    <col min="5892" max="5897" width="21" customWidth="1"/>
    <col min="5898" max="5898" width="2.7109375" customWidth="1"/>
    <col min="5899" max="5899" width="0" hidden="1" customWidth="1"/>
    <col min="6145" max="6145" width="2.7109375" customWidth="1"/>
    <col min="6146" max="6146" width="7.140625" customWidth="1"/>
    <col min="6147" max="6147" width="64.28515625" customWidth="1"/>
    <col min="6148" max="6153" width="21" customWidth="1"/>
    <col min="6154" max="6154" width="2.7109375" customWidth="1"/>
    <col min="6155" max="6155" width="0" hidden="1" customWidth="1"/>
    <col min="6401" max="6401" width="2.7109375" customWidth="1"/>
    <col min="6402" max="6402" width="7.140625" customWidth="1"/>
    <col min="6403" max="6403" width="64.28515625" customWidth="1"/>
    <col min="6404" max="6409" width="21" customWidth="1"/>
    <col min="6410" max="6410" width="2.7109375" customWidth="1"/>
    <col min="6411" max="6411" width="0" hidden="1" customWidth="1"/>
    <col min="6657" max="6657" width="2.7109375" customWidth="1"/>
    <col min="6658" max="6658" width="7.140625" customWidth="1"/>
    <col min="6659" max="6659" width="64.28515625" customWidth="1"/>
    <col min="6660" max="6665" width="21" customWidth="1"/>
    <col min="6666" max="6666" width="2.7109375" customWidth="1"/>
    <col min="6667" max="6667" width="0" hidden="1" customWidth="1"/>
    <col min="6913" max="6913" width="2.7109375" customWidth="1"/>
    <col min="6914" max="6914" width="7.140625" customWidth="1"/>
    <col min="6915" max="6915" width="64.28515625" customWidth="1"/>
    <col min="6916" max="6921" width="21" customWidth="1"/>
    <col min="6922" max="6922" width="2.7109375" customWidth="1"/>
    <col min="6923" max="6923" width="0" hidden="1" customWidth="1"/>
    <col min="7169" max="7169" width="2.7109375" customWidth="1"/>
    <col min="7170" max="7170" width="7.140625" customWidth="1"/>
    <col min="7171" max="7171" width="64.28515625" customWidth="1"/>
    <col min="7172" max="7177" width="21" customWidth="1"/>
    <col min="7178" max="7178" width="2.7109375" customWidth="1"/>
    <col min="7179" max="7179" width="0" hidden="1" customWidth="1"/>
    <col min="7425" max="7425" width="2.7109375" customWidth="1"/>
    <col min="7426" max="7426" width="7.140625" customWidth="1"/>
    <col min="7427" max="7427" width="64.28515625" customWidth="1"/>
    <col min="7428" max="7433" width="21" customWidth="1"/>
    <col min="7434" max="7434" width="2.7109375" customWidth="1"/>
    <col min="7435" max="7435" width="0" hidden="1" customWidth="1"/>
    <col min="7681" max="7681" width="2.7109375" customWidth="1"/>
    <col min="7682" max="7682" width="7.140625" customWidth="1"/>
    <col min="7683" max="7683" width="64.28515625" customWidth="1"/>
    <col min="7684" max="7689" width="21" customWidth="1"/>
    <col min="7690" max="7690" width="2.7109375" customWidth="1"/>
    <col min="7691" max="7691" width="0" hidden="1" customWidth="1"/>
    <col min="7937" max="7937" width="2.7109375" customWidth="1"/>
    <col min="7938" max="7938" width="7.140625" customWidth="1"/>
    <col min="7939" max="7939" width="64.28515625" customWidth="1"/>
    <col min="7940" max="7945" width="21" customWidth="1"/>
    <col min="7946" max="7946" width="2.7109375" customWidth="1"/>
    <col min="7947" max="7947" width="0" hidden="1" customWidth="1"/>
    <col min="8193" max="8193" width="2.7109375" customWidth="1"/>
    <col min="8194" max="8194" width="7.140625" customWidth="1"/>
    <col min="8195" max="8195" width="64.28515625" customWidth="1"/>
    <col min="8196" max="8201" width="21" customWidth="1"/>
    <col min="8202" max="8202" width="2.7109375" customWidth="1"/>
    <col min="8203" max="8203" width="0" hidden="1" customWidth="1"/>
    <col min="8449" max="8449" width="2.7109375" customWidth="1"/>
    <col min="8450" max="8450" width="7.140625" customWidth="1"/>
    <col min="8451" max="8451" width="64.28515625" customWidth="1"/>
    <col min="8452" max="8457" width="21" customWidth="1"/>
    <col min="8458" max="8458" width="2.7109375" customWidth="1"/>
    <col min="8459" max="8459" width="0" hidden="1" customWidth="1"/>
    <col min="8705" max="8705" width="2.7109375" customWidth="1"/>
    <col min="8706" max="8706" width="7.140625" customWidth="1"/>
    <col min="8707" max="8707" width="64.28515625" customWidth="1"/>
    <col min="8708" max="8713" width="21" customWidth="1"/>
    <col min="8714" max="8714" width="2.7109375" customWidth="1"/>
    <col min="8715" max="8715" width="0" hidden="1" customWidth="1"/>
    <col min="8961" max="8961" width="2.7109375" customWidth="1"/>
    <col min="8962" max="8962" width="7.140625" customWidth="1"/>
    <col min="8963" max="8963" width="64.28515625" customWidth="1"/>
    <col min="8964" max="8969" width="21" customWidth="1"/>
    <col min="8970" max="8970" width="2.7109375" customWidth="1"/>
    <col min="8971" max="8971" width="0" hidden="1" customWidth="1"/>
    <col min="9217" max="9217" width="2.7109375" customWidth="1"/>
    <col min="9218" max="9218" width="7.140625" customWidth="1"/>
    <col min="9219" max="9219" width="64.28515625" customWidth="1"/>
    <col min="9220" max="9225" width="21" customWidth="1"/>
    <col min="9226" max="9226" width="2.7109375" customWidth="1"/>
    <col min="9227" max="9227" width="0" hidden="1" customWidth="1"/>
    <col min="9473" max="9473" width="2.7109375" customWidth="1"/>
    <col min="9474" max="9474" width="7.140625" customWidth="1"/>
    <col min="9475" max="9475" width="64.28515625" customWidth="1"/>
    <col min="9476" max="9481" width="21" customWidth="1"/>
    <col min="9482" max="9482" width="2.7109375" customWidth="1"/>
    <col min="9483" max="9483" width="0" hidden="1" customWidth="1"/>
    <col min="9729" max="9729" width="2.7109375" customWidth="1"/>
    <col min="9730" max="9730" width="7.140625" customWidth="1"/>
    <col min="9731" max="9731" width="64.28515625" customWidth="1"/>
    <col min="9732" max="9737" width="21" customWidth="1"/>
    <col min="9738" max="9738" width="2.7109375" customWidth="1"/>
    <col min="9739" max="9739" width="0" hidden="1" customWidth="1"/>
    <col min="9985" max="9985" width="2.7109375" customWidth="1"/>
    <col min="9986" max="9986" width="7.140625" customWidth="1"/>
    <col min="9987" max="9987" width="64.28515625" customWidth="1"/>
    <col min="9988" max="9993" width="21" customWidth="1"/>
    <col min="9994" max="9994" width="2.7109375" customWidth="1"/>
    <col min="9995" max="9995" width="0" hidden="1" customWidth="1"/>
    <col min="10241" max="10241" width="2.7109375" customWidth="1"/>
    <col min="10242" max="10242" width="7.140625" customWidth="1"/>
    <col min="10243" max="10243" width="64.28515625" customWidth="1"/>
    <col min="10244" max="10249" width="21" customWidth="1"/>
    <col min="10250" max="10250" width="2.7109375" customWidth="1"/>
    <col min="10251" max="10251" width="0" hidden="1" customWidth="1"/>
    <col min="10497" max="10497" width="2.7109375" customWidth="1"/>
    <col min="10498" max="10498" width="7.140625" customWidth="1"/>
    <col min="10499" max="10499" width="64.28515625" customWidth="1"/>
    <col min="10500" max="10505" width="21" customWidth="1"/>
    <col min="10506" max="10506" width="2.7109375" customWidth="1"/>
    <col min="10507" max="10507" width="0" hidden="1" customWidth="1"/>
    <col min="10753" max="10753" width="2.7109375" customWidth="1"/>
    <col min="10754" max="10754" width="7.140625" customWidth="1"/>
    <col min="10755" max="10755" width="64.28515625" customWidth="1"/>
    <col min="10756" max="10761" width="21" customWidth="1"/>
    <col min="10762" max="10762" width="2.7109375" customWidth="1"/>
    <col min="10763" max="10763" width="0" hidden="1" customWidth="1"/>
    <col min="11009" max="11009" width="2.7109375" customWidth="1"/>
    <col min="11010" max="11010" width="7.140625" customWidth="1"/>
    <col min="11011" max="11011" width="64.28515625" customWidth="1"/>
    <col min="11012" max="11017" width="21" customWidth="1"/>
    <col min="11018" max="11018" width="2.7109375" customWidth="1"/>
    <col min="11019" max="11019" width="0" hidden="1" customWidth="1"/>
    <col min="11265" max="11265" width="2.7109375" customWidth="1"/>
    <col min="11266" max="11266" width="7.140625" customWidth="1"/>
    <col min="11267" max="11267" width="64.28515625" customWidth="1"/>
    <col min="11268" max="11273" width="21" customWidth="1"/>
    <col min="11274" max="11274" width="2.7109375" customWidth="1"/>
    <col min="11275" max="11275" width="0" hidden="1" customWidth="1"/>
    <col min="11521" max="11521" width="2.7109375" customWidth="1"/>
    <col min="11522" max="11522" width="7.140625" customWidth="1"/>
    <col min="11523" max="11523" width="64.28515625" customWidth="1"/>
    <col min="11524" max="11529" width="21" customWidth="1"/>
    <col min="11530" max="11530" width="2.7109375" customWidth="1"/>
    <col min="11531" max="11531" width="0" hidden="1" customWidth="1"/>
    <col min="11777" max="11777" width="2.7109375" customWidth="1"/>
    <col min="11778" max="11778" width="7.140625" customWidth="1"/>
    <col min="11779" max="11779" width="64.28515625" customWidth="1"/>
    <col min="11780" max="11785" width="21" customWidth="1"/>
    <col min="11786" max="11786" width="2.7109375" customWidth="1"/>
    <col min="11787" max="11787" width="0" hidden="1" customWidth="1"/>
    <col min="12033" max="12033" width="2.7109375" customWidth="1"/>
    <col min="12034" max="12034" width="7.140625" customWidth="1"/>
    <col min="12035" max="12035" width="64.28515625" customWidth="1"/>
    <col min="12036" max="12041" width="21" customWidth="1"/>
    <col min="12042" max="12042" width="2.7109375" customWidth="1"/>
    <col min="12043" max="12043" width="0" hidden="1" customWidth="1"/>
    <col min="12289" max="12289" width="2.7109375" customWidth="1"/>
    <col min="12290" max="12290" width="7.140625" customWidth="1"/>
    <col min="12291" max="12291" width="64.28515625" customWidth="1"/>
    <col min="12292" max="12297" width="21" customWidth="1"/>
    <col min="12298" max="12298" width="2.7109375" customWidth="1"/>
    <col min="12299" max="12299" width="0" hidden="1" customWidth="1"/>
    <col min="12545" max="12545" width="2.7109375" customWidth="1"/>
    <col min="12546" max="12546" width="7.140625" customWidth="1"/>
    <col min="12547" max="12547" width="64.28515625" customWidth="1"/>
    <col min="12548" max="12553" width="21" customWidth="1"/>
    <col min="12554" max="12554" width="2.7109375" customWidth="1"/>
    <col min="12555" max="12555" width="0" hidden="1" customWidth="1"/>
    <col min="12801" max="12801" width="2.7109375" customWidth="1"/>
    <col min="12802" max="12802" width="7.140625" customWidth="1"/>
    <col min="12803" max="12803" width="64.28515625" customWidth="1"/>
    <col min="12804" max="12809" width="21" customWidth="1"/>
    <col min="12810" max="12810" width="2.7109375" customWidth="1"/>
    <col min="12811" max="12811" width="0" hidden="1" customWidth="1"/>
    <col min="13057" max="13057" width="2.7109375" customWidth="1"/>
    <col min="13058" max="13058" width="7.140625" customWidth="1"/>
    <col min="13059" max="13059" width="64.28515625" customWidth="1"/>
    <col min="13060" max="13065" width="21" customWidth="1"/>
    <col min="13066" max="13066" width="2.7109375" customWidth="1"/>
    <col min="13067" max="13067" width="0" hidden="1" customWidth="1"/>
    <col min="13313" max="13313" width="2.7109375" customWidth="1"/>
    <col min="13314" max="13314" width="7.140625" customWidth="1"/>
    <col min="13315" max="13315" width="64.28515625" customWidth="1"/>
    <col min="13316" max="13321" width="21" customWidth="1"/>
    <col min="13322" max="13322" width="2.7109375" customWidth="1"/>
    <col min="13323" max="13323" width="0" hidden="1" customWidth="1"/>
    <col min="13569" max="13569" width="2.7109375" customWidth="1"/>
    <col min="13570" max="13570" width="7.140625" customWidth="1"/>
    <col min="13571" max="13571" width="64.28515625" customWidth="1"/>
    <col min="13572" max="13577" width="21" customWidth="1"/>
    <col min="13578" max="13578" width="2.7109375" customWidth="1"/>
    <col min="13579" max="13579" width="0" hidden="1" customWidth="1"/>
    <col min="13825" max="13825" width="2.7109375" customWidth="1"/>
    <col min="13826" max="13826" width="7.140625" customWidth="1"/>
    <col min="13827" max="13827" width="64.28515625" customWidth="1"/>
    <col min="13828" max="13833" width="21" customWidth="1"/>
    <col min="13834" max="13834" width="2.7109375" customWidth="1"/>
    <col min="13835" max="13835" width="0" hidden="1" customWidth="1"/>
    <col min="14081" max="14081" width="2.7109375" customWidth="1"/>
    <col min="14082" max="14082" width="7.140625" customWidth="1"/>
    <col min="14083" max="14083" width="64.28515625" customWidth="1"/>
    <col min="14084" max="14089" width="21" customWidth="1"/>
    <col min="14090" max="14090" width="2.7109375" customWidth="1"/>
    <col min="14091" max="14091" width="0" hidden="1" customWidth="1"/>
    <col min="14337" max="14337" width="2.7109375" customWidth="1"/>
    <col min="14338" max="14338" width="7.140625" customWidth="1"/>
    <col min="14339" max="14339" width="64.28515625" customWidth="1"/>
    <col min="14340" max="14345" width="21" customWidth="1"/>
    <col min="14346" max="14346" width="2.7109375" customWidth="1"/>
    <col min="14347" max="14347" width="0" hidden="1" customWidth="1"/>
    <col min="14593" max="14593" width="2.7109375" customWidth="1"/>
    <col min="14594" max="14594" width="7.140625" customWidth="1"/>
    <col min="14595" max="14595" width="64.28515625" customWidth="1"/>
    <col min="14596" max="14601" width="21" customWidth="1"/>
    <col min="14602" max="14602" width="2.7109375" customWidth="1"/>
    <col min="14603" max="14603" width="0" hidden="1" customWidth="1"/>
    <col min="14849" max="14849" width="2.7109375" customWidth="1"/>
    <col min="14850" max="14850" width="7.140625" customWidth="1"/>
    <col min="14851" max="14851" width="64.28515625" customWidth="1"/>
    <col min="14852" max="14857" width="21" customWidth="1"/>
    <col min="14858" max="14858" width="2.7109375" customWidth="1"/>
    <col min="14859" max="14859" width="0" hidden="1" customWidth="1"/>
    <col min="15105" max="15105" width="2.7109375" customWidth="1"/>
    <col min="15106" max="15106" width="7.140625" customWidth="1"/>
    <col min="15107" max="15107" width="64.28515625" customWidth="1"/>
    <col min="15108" max="15113" width="21" customWidth="1"/>
    <col min="15114" max="15114" width="2.7109375" customWidth="1"/>
    <col min="15115" max="15115" width="0" hidden="1" customWidth="1"/>
    <col min="15361" max="15361" width="2.7109375" customWidth="1"/>
    <col min="15362" max="15362" width="7.140625" customWidth="1"/>
    <col min="15363" max="15363" width="64.28515625" customWidth="1"/>
    <col min="15364" max="15369" width="21" customWidth="1"/>
    <col min="15370" max="15370" width="2.7109375" customWidth="1"/>
    <col min="15371" max="15371" width="0" hidden="1" customWidth="1"/>
    <col min="15617" max="15617" width="2.7109375" customWidth="1"/>
    <col min="15618" max="15618" width="7.140625" customWidth="1"/>
    <col min="15619" max="15619" width="64.28515625" customWidth="1"/>
    <col min="15620" max="15625" width="21" customWidth="1"/>
    <col min="15626" max="15626" width="2.7109375" customWidth="1"/>
    <col min="15627" max="15627" width="0" hidden="1" customWidth="1"/>
    <col min="15873" max="15873" width="2.7109375" customWidth="1"/>
    <col min="15874" max="15874" width="7.140625" customWidth="1"/>
    <col min="15875" max="15875" width="64.28515625" customWidth="1"/>
    <col min="15876" max="15881" width="21" customWidth="1"/>
    <col min="15882" max="15882" width="2.7109375" customWidth="1"/>
    <col min="15883" max="15883" width="0" hidden="1" customWidth="1"/>
    <col min="16129" max="16129" width="2.7109375" customWidth="1"/>
    <col min="16130" max="16130" width="7.140625" customWidth="1"/>
    <col min="16131" max="16131" width="64.28515625" customWidth="1"/>
    <col min="16132" max="16137" width="21" customWidth="1"/>
    <col min="16138" max="16138" width="2.7109375" customWidth="1"/>
    <col min="16139" max="16139" width="0" hidden="1" customWidth="1"/>
  </cols>
  <sheetData>
    <row r="3" spans="2:9">
      <c r="B3" s="592" t="s">
        <v>404</v>
      </c>
      <c r="C3" s="593"/>
      <c r="D3" s="593"/>
      <c r="E3" s="593"/>
      <c r="F3" s="593"/>
      <c r="G3" s="593"/>
      <c r="H3" s="593"/>
      <c r="I3" s="594"/>
    </row>
    <row r="4" spans="2:9">
      <c r="B4" s="595" t="s">
        <v>61</v>
      </c>
      <c r="C4" s="596"/>
      <c r="D4" s="596"/>
      <c r="E4" s="596"/>
      <c r="F4" s="596"/>
      <c r="G4" s="596"/>
      <c r="H4" s="596"/>
      <c r="I4" s="597"/>
    </row>
    <row r="5" spans="2:9">
      <c r="B5" s="598" t="s">
        <v>240</v>
      </c>
      <c r="C5" s="599"/>
      <c r="D5" s="599"/>
      <c r="E5" s="599"/>
      <c r="F5" s="599"/>
      <c r="G5" s="599"/>
      <c r="H5" s="599"/>
      <c r="I5" s="600"/>
    </row>
    <row r="6" spans="2:9">
      <c r="B6" s="598" t="s">
        <v>251</v>
      </c>
      <c r="C6" s="599"/>
      <c r="D6" s="599"/>
      <c r="E6" s="599"/>
      <c r="F6" s="599"/>
      <c r="G6" s="599"/>
      <c r="H6" s="599"/>
      <c r="I6" s="600"/>
    </row>
    <row r="7" spans="2:9">
      <c r="B7" s="601" t="s">
        <v>405</v>
      </c>
      <c r="C7" s="602"/>
      <c r="D7" s="602"/>
      <c r="E7" s="602"/>
      <c r="F7" s="602"/>
      <c r="G7" s="602"/>
      <c r="H7" s="602"/>
      <c r="I7" s="603"/>
    </row>
    <row r="8" spans="2:9">
      <c r="B8" s="318"/>
      <c r="C8" s="318"/>
      <c r="D8" s="387"/>
      <c r="E8" s="387"/>
      <c r="F8" s="318"/>
      <c r="G8" s="387"/>
      <c r="H8" s="318"/>
      <c r="I8" s="318"/>
    </row>
    <row r="9" spans="2:9">
      <c r="B9" s="608" t="s">
        <v>60</v>
      </c>
      <c r="C9" s="609"/>
      <c r="D9" s="604" t="s">
        <v>242</v>
      </c>
      <c r="E9" s="605"/>
      <c r="F9" s="605"/>
      <c r="G9" s="605"/>
      <c r="H9" s="606"/>
      <c r="I9" s="607" t="s">
        <v>243</v>
      </c>
    </row>
    <row r="10" spans="2:9" ht="24.75">
      <c r="B10" s="610"/>
      <c r="C10" s="611"/>
      <c r="D10" s="320" t="s">
        <v>244</v>
      </c>
      <c r="E10" s="321" t="s">
        <v>245</v>
      </c>
      <c r="F10" s="320" t="s">
        <v>216</v>
      </c>
      <c r="G10" s="320" t="s">
        <v>217</v>
      </c>
      <c r="H10" s="320" t="s">
        <v>246</v>
      </c>
      <c r="I10" s="607"/>
    </row>
    <row r="11" spans="2:9">
      <c r="B11" s="612"/>
      <c r="C11" s="613"/>
      <c r="D11" s="322">
        <v>1</v>
      </c>
      <c r="E11" s="322">
        <v>2</v>
      </c>
      <c r="F11" s="322" t="s">
        <v>247</v>
      </c>
      <c r="G11" s="322">
        <v>4</v>
      </c>
      <c r="H11" s="322">
        <v>5</v>
      </c>
      <c r="I11" s="322" t="s">
        <v>248</v>
      </c>
    </row>
    <row r="12" spans="2:9">
      <c r="B12" s="614" t="s">
        <v>193</v>
      </c>
      <c r="C12" s="615"/>
      <c r="D12" s="388">
        <f t="shared" ref="D12:I12" si="0">SUM(D13:D19)</f>
        <v>10847125</v>
      </c>
      <c r="E12" s="388">
        <f t="shared" si="0"/>
        <v>0</v>
      </c>
      <c r="F12" s="388">
        <f t="shared" si="0"/>
        <v>10847125</v>
      </c>
      <c r="G12" s="388">
        <f t="shared" si="0"/>
        <v>2304765</v>
      </c>
      <c r="H12" s="388">
        <f t="shared" si="0"/>
        <v>2286356</v>
      </c>
      <c r="I12" s="388">
        <f t="shared" si="0"/>
        <v>8542360</v>
      </c>
    </row>
    <row r="13" spans="2:9">
      <c r="B13" s="389"/>
      <c r="C13" s="390" t="s">
        <v>252</v>
      </c>
      <c r="D13" s="391">
        <v>7692525</v>
      </c>
      <c r="E13" s="391">
        <v>0</v>
      </c>
      <c r="F13" s="392">
        <v>7692525</v>
      </c>
      <c r="G13" s="391">
        <v>1861426</v>
      </c>
      <c r="H13" s="391">
        <v>1843017</v>
      </c>
      <c r="I13" s="392">
        <f t="shared" ref="I13:I19" si="1">F13-G13</f>
        <v>5831099</v>
      </c>
    </row>
    <row r="14" spans="2:9">
      <c r="B14" s="389"/>
      <c r="C14" s="390" t="s">
        <v>253</v>
      </c>
      <c r="D14" s="391">
        <v>0</v>
      </c>
      <c r="E14" s="391">
        <v>0</v>
      </c>
      <c r="F14" s="392">
        <f t="shared" ref="F14:F19" si="2">D14+E14</f>
        <v>0</v>
      </c>
      <c r="G14" s="391">
        <v>0</v>
      </c>
      <c r="H14" s="391">
        <v>0</v>
      </c>
      <c r="I14" s="392">
        <v>0</v>
      </c>
    </row>
    <row r="15" spans="2:9">
      <c r="B15" s="389"/>
      <c r="C15" s="390" t="s">
        <v>254</v>
      </c>
      <c r="D15" s="391">
        <v>1060000</v>
      </c>
      <c r="E15" s="391">
        <v>0</v>
      </c>
      <c r="F15" s="392">
        <v>1060000</v>
      </c>
      <c r="G15" s="391">
        <v>1866</v>
      </c>
      <c r="H15" s="391">
        <v>1866</v>
      </c>
      <c r="I15" s="392">
        <f t="shared" si="1"/>
        <v>1058134</v>
      </c>
    </row>
    <row r="16" spans="2:9">
      <c r="B16" s="389"/>
      <c r="C16" s="390" t="s">
        <v>255</v>
      </c>
      <c r="D16" s="391">
        <v>2094600</v>
      </c>
      <c r="E16" s="391">
        <v>0</v>
      </c>
      <c r="F16" s="392">
        <f t="shared" si="2"/>
        <v>2094600</v>
      </c>
      <c r="G16" s="391">
        <v>441473</v>
      </c>
      <c r="H16" s="391">
        <v>441473</v>
      </c>
      <c r="I16" s="392">
        <f t="shared" si="1"/>
        <v>1653127</v>
      </c>
    </row>
    <row r="17" spans="2:9">
      <c r="B17" s="389"/>
      <c r="C17" s="390" t="s">
        <v>256</v>
      </c>
      <c r="D17" s="391">
        <v>0</v>
      </c>
      <c r="E17" s="391">
        <v>0</v>
      </c>
      <c r="F17" s="392">
        <f t="shared" si="2"/>
        <v>0</v>
      </c>
      <c r="G17" s="391">
        <v>0</v>
      </c>
      <c r="H17" s="391">
        <v>0</v>
      </c>
      <c r="I17" s="392">
        <f t="shared" si="1"/>
        <v>0</v>
      </c>
    </row>
    <row r="18" spans="2:9">
      <c r="B18" s="389"/>
      <c r="C18" s="390" t="s">
        <v>257</v>
      </c>
      <c r="D18" s="391">
        <v>0</v>
      </c>
      <c r="E18" s="391">
        <v>0</v>
      </c>
      <c r="F18" s="392">
        <f t="shared" si="2"/>
        <v>0</v>
      </c>
      <c r="G18" s="391">
        <v>0</v>
      </c>
      <c r="H18" s="391">
        <v>0</v>
      </c>
      <c r="I18" s="392">
        <f t="shared" si="1"/>
        <v>0</v>
      </c>
    </row>
    <row r="19" spans="2:9">
      <c r="B19" s="389"/>
      <c r="C19" s="390" t="s">
        <v>258</v>
      </c>
      <c r="D19" s="391">
        <v>0</v>
      </c>
      <c r="E19" s="391">
        <v>0</v>
      </c>
      <c r="F19" s="392">
        <f t="shared" si="2"/>
        <v>0</v>
      </c>
      <c r="G19" s="391">
        <v>0</v>
      </c>
      <c r="H19" s="391">
        <v>0</v>
      </c>
      <c r="I19" s="392">
        <f t="shared" si="1"/>
        <v>0</v>
      </c>
    </row>
    <row r="20" spans="2:9">
      <c r="B20" s="614" t="s">
        <v>52</v>
      </c>
      <c r="C20" s="615"/>
      <c r="D20" s="388">
        <f t="shared" ref="D20:I20" si="3">SUM(D21:D29)</f>
        <v>578500</v>
      </c>
      <c r="E20" s="388">
        <f t="shared" si="3"/>
        <v>38247</v>
      </c>
      <c r="F20" s="388">
        <f t="shared" si="3"/>
        <v>616747</v>
      </c>
      <c r="G20" s="388">
        <f t="shared" si="3"/>
        <v>170789</v>
      </c>
      <c r="H20" s="388">
        <f t="shared" si="3"/>
        <v>170789</v>
      </c>
      <c r="I20" s="388">
        <f t="shared" si="3"/>
        <v>445958</v>
      </c>
    </row>
    <row r="21" spans="2:9">
      <c r="B21" s="389"/>
      <c r="C21" s="390" t="s">
        <v>259</v>
      </c>
      <c r="D21" s="391">
        <v>152500</v>
      </c>
      <c r="E21" s="391">
        <v>35695</v>
      </c>
      <c r="F21" s="392">
        <f t="shared" ref="F21:F29" si="4">D21+E21</f>
        <v>188195</v>
      </c>
      <c r="G21" s="391">
        <v>63135</v>
      </c>
      <c r="H21" s="391">
        <v>63135</v>
      </c>
      <c r="I21" s="392">
        <f t="shared" ref="I21:I29" si="5">F21-G21</f>
        <v>125060</v>
      </c>
    </row>
    <row r="22" spans="2:9">
      <c r="B22" s="389"/>
      <c r="C22" s="390" t="s">
        <v>260</v>
      </c>
      <c r="D22" s="391">
        <v>36000</v>
      </c>
      <c r="E22" s="391">
        <v>0</v>
      </c>
      <c r="F22" s="392">
        <f t="shared" si="4"/>
        <v>36000</v>
      </c>
      <c r="G22" s="391">
        <v>16854</v>
      </c>
      <c r="H22" s="391">
        <v>16854</v>
      </c>
      <c r="I22" s="392">
        <f t="shared" si="5"/>
        <v>19146</v>
      </c>
    </row>
    <row r="23" spans="2:9">
      <c r="B23" s="389"/>
      <c r="C23" s="390" t="s">
        <v>261</v>
      </c>
      <c r="D23" s="391">
        <v>0</v>
      </c>
      <c r="E23" s="391">
        <v>0</v>
      </c>
      <c r="F23" s="392">
        <f t="shared" si="4"/>
        <v>0</v>
      </c>
      <c r="G23" s="391">
        <v>0</v>
      </c>
      <c r="H23" s="391">
        <v>0</v>
      </c>
      <c r="I23" s="392">
        <f t="shared" si="5"/>
        <v>0</v>
      </c>
    </row>
    <row r="24" spans="2:9">
      <c r="B24" s="389"/>
      <c r="C24" s="390" t="s">
        <v>262</v>
      </c>
      <c r="D24" s="391">
        <v>0</v>
      </c>
      <c r="E24" s="391">
        <v>2058</v>
      </c>
      <c r="F24" s="392">
        <f t="shared" si="4"/>
        <v>2058</v>
      </c>
      <c r="G24" s="391">
        <v>2058</v>
      </c>
      <c r="H24" s="391">
        <v>2058</v>
      </c>
      <c r="I24" s="392">
        <f t="shared" si="5"/>
        <v>0</v>
      </c>
    </row>
    <row r="25" spans="2:9">
      <c r="B25" s="389"/>
      <c r="C25" s="390" t="s">
        <v>263</v>
      </c>
      <c r="D25" s="391">
        <v>100000</v>
      </c>
      <c r="E25" s="391">
        <v>0</v>
      </c>
      <c r="F25" s="392">
        <f t="shared" si="4"/>
        <v>100000</v>
      </c>
      <c r="G25" s="391">
        <v>950</v>
      </c>
      <c r="H25" s="391">
        <v>950</v>
      </c>
      <c r="I25" s="392">
        <f t="shared" si="5"/>
        <v>99050</v>
      </c>
    </row>
    <row r="26" spans="2:9">
      <c r="B26" s="389"/>
      <c r="C26" s="390" t="s">
        <v>264</v>
      </c>
      <c r="D26" s="391">
        <v>290000</v>
      </c>
      <c r="E26" s="391">
        <v>0</v>
      </c>
      <c r="F26" s="392">
        <f t="shared" si="4"/>
        <v>290000</v>
      </c>
      <c r="G26" s="391">
        <v>87298</v>
      </c>
      <c r="H26" s="391">
        <v>87298</v>
      </c>
      <c r="I26" s="392">
        <f t="shared" si="5"/>
        <v>202702</v>
      </c>
    </row>
    <row r="27" spans="2:9">
      <c r="B27" s="389"/>
      <c r="C27" s="390" t="s">
        <v>265</v>
      </c>
      <c r="D27" s="391">
        <v>0</v>
      </c>
      <c r="E27" s="391">
        <v>494</v>
      </c>
      <c r="F27" s="392">
        <f t="shared" si="4"/>
        <v>494</v>
      </c>
      <c r="G27" s="391">
        <v>494</v>
      </c>
      <c r="H27" s="391">
        <v>494</v>
      </c>
      <c r="I27" s="392">
        <f t="shared" si="5"/>
        <v>0</v>
      </c>
    </row>
    <row r="28" spans="2:9">
      <c r="B28" s="389"/>
      <c r="C28" s="390" t="s">
        <v>266</v>
      </c>
      <c r="D28" s="391">
        <v>0</v>
      </c>
      <c r="E28" s="391">
        <v>0</v>
      </c>
      <c r="F28" s="392">
        <f t="shared" si="4"/>
        <v>0</v>
      </c>
      <c r="G28" s="391">
        <v>0</v>
      </c>
      <c r="H28" s="391">
        <v>0</v>
      </c>
      <c r="I28" s="392">
        <f t="shared" si="5"/>
        <v>0</v>
      </c>
    </row>
    <row r="29" spans="2:9">
      <c r="B29" s="389"/>
      <c r="C29" s="390" t="s">
        <v>267</v>
      </c>
      <c r="D29" s="391">
        <v>0</v>
      </c>
      <c r="E29" s="391">
        <v>0</v>
      </c>
      <c r="F29" s="392">
        <f t="shared" si="4"/>
        <v>0</v>
      </c>
      <c r="G29" s="391">
        <v>0</v>
      </c>
      <c r="H29" s="391">
        <v>0</v>
      </c>
      <c r="I29" s="392">
        <f t="shared" si="5"/>
        <v>0</v>
      </c>
    </row>
    <row r="30" spans="2:9">
      <c r="B30" s="614" t="s">
        <v>50</v>
      </c>
      <c r="C30" s="615"/>
      <c r="D30" s="388">
        <f t="shared" ref="D30:H30" si="6">SUM(D31:D39)</f>
        <v>1059856</v>
      </c>
      <c r="E30" s="388">
        <f t="shared" si="6"/>
        <v>5856840</v>
      </c>
      <c r="F30" s="388">
        <f t="shared" si="6"/>
        <v>7078696</v>
      </c>
      <c r="G30" s="388">
        <f t="shared" si="6"/>
        <v>6098376</v>
      </c>
      <c r="H30" s="388">
        <f t="shared" si="6"/>
        <v>6098376</v>
      </c>
      <c r="I30" s="388">
        <f>SUM(I31:I39)</f>
        <v>980320</v>
      </c>
    </row>
    <row r="31" spans="2:9">
      <c r="B31" s="389"/>
      <c r="C31" s="390" t="s">
        <v>268</v>
      </c>
      <c r="D31" s="391">
        <v>741000</v>
      </c>
      <c r="E31" s="391">
        <v>442</v>
      </c>
      <c r="F31" s="392">
        <f t="shared" ref="F31:F39" si="7">D31+E31</f>
        <v>741442</v>
      </c>
      <c r="G31" s="391">
        <v>212966</v>
      </c>
      <c r="H31" s="391">
        <v>212966</v>
      </c>
      <c r="I31" s="392">
        <f t="shared" ref="I31:I39" si="8">F31-G31</f>
        <v>528476</v>
      </c>
    </row>
    <row r="32" spans="2:9">
      <c r="B32" s="389"/>
      <c r="C32" s="390" t="s">
        <v>269</v>
      </c>
      <c r="D32" s="391">
        <v>60000</v>
      </c>
      <c r="E32" s="391">
        <v>348</v>
      </c>
      <c r="F32" s="392">
        <f t="shared" si="7"/>
        <v>60348</v>
      </c>
      <c r="G32" s="391">
        <v>8837</v>
      </c>
      <c r="H32" s="391">
        <v>8837</v>
      </c>
      <c r="I32" s="392">
        <f>F32-G32</f>
        <v>51511</v>
      </c>
    </row>
    <row r="33" spans="2:9">
      <c r="B33" s="389"/>
      <c r="C33" s="390" t="s">
        <v>270</v>
      </c>
      <c r="D33" s="391">
        <v>0</v>
      </c>
      <c r="E33" s="391">
        <v>5717953</v>
      </c>
      <c r="F33" s="392">
        <f t="shared" si="7"/>
        <v>5717953</v>
      </c>
      <c r="G33" s="391">
        <v>5717953</v>
      </c>
      <c r="H33" s="391">
        <v>5717953</v>
      </c>
      <c r="I33" s="392">
        <f t="shared" ref="I33:I37" si="9">F33-G33</f>
        <v>0</v>
      </c>
    </row>
    <row r="34" spans="2:9">
      <c r="B34" s="389"/>
      <c r="C34" s="390" t="s">
        <v>271</v>
      </c>
      <c r="D34" s="391">
        <v>3600</v>
      </c>
      <c r="E34" s="391">
        <v>31947</v>
      </c>
      <c r="F34" s="392">
        <f t="shared" si="7"/>
        <v>35547</v>
      </c>
      <c r="G34" s="391">
        <v>35547</v>
      </c>
      <c r="H34" s="391">
        <v>35547</v>
      </c>
      <c r="I34" s="392">
        <f t="shared" si="9"/>
        <v>0</v>
      </c>
    </row>
    <row r="35" spans="2:9">
      <c r="B35" s="389"/>
      <c r="C35" s="390" t="s">
        <v>272</v>
      </c>
      <c r="D35" s="391">
        <v>36000</v>
      </c>
      <c r="E35" s="391">
        <v>78559</v>
      </c>
      <c r="F35" s="392">
        <f t="shared" si="7"/>
        <v>114559</v>
      </c>
      <c r="G35" s="391">
        <v>89637</v>
      </c>
      <c r="H35" s="391">
        <v>89637</v>
      </c>
      <c r="I35" s="392">
        <f t="shared" si="9"/>
        <v>24922</v>
      </c>
    </row>
    <row r="36" spans="2:9">
      <c r="B36" s="389"/>
      <c r="C36" s="390" t="s">
        <v>273</v>
      </c>
      <c r="D36" s="391">
        <v>18000</v>
      </c>
      <c r="E36" s="391">
        <v>0</v>
      </c>
      <c r="F36" s="392">
        <v>180000</v>
      </c>
      <c r="G36" s="391">
        <v>5845</v>
      </c>
      <c r="H36" s="391">
        <v>5845</v>
      </c>
      <c r="I36" s="392">
        <f t="shared" si="9"/>
        <v>174155</v>
      </c>
    </row>
    <row r="37" spans="2:9">
      <c r="B37" s="389"/>
      <c r="C37" s="390" t="s">
        <v>274</v>
      </c>
      <c r="D37" s="391">
        <v>0</v>
      </c>
      <c r="E37" s="391">
        <v>22798</v>
      </c>
      <c r="F37" s="392">
        <f t="shared" si="7"/>
        <v>22798</v>
      </c>
      <c r="G37" s="391">
        <v>22798</v>
      </c>
      <c r="H37" s="391">
        <v>22798</v>
      </c>
      <c r="I37" s="392">
        <f t="shared" si="9"/>
        <v>0</v>
      </c>
    </row>
    <row r="38" spans="2:9">
      <c r="B38" s="389"/>
      <c r="C38" s="390" t="s">
        <v>275</v>
      </c>
      <c r="D38" s="391">
        <v>0</v>
      </c>
      <c r="E38" s="391">
        <v>4793</v>
      </c>
      <c r="F38" s="392">
        <f t="shared" si="7"/>
        <v>4793</v>
      </c>
      <c r="G38" s="391">
        <v>4793</v>
      </c>
      <c r="H38" s="391">
        <v>4793</v>
      </c>
      <c r="I38" s="392">
        <f t="shared" si="8"/>
        <v>0</v>
      </c>
    </row>
    <row r="39" spans="2:9">
      <c r="B39" s="389"/>
      <c r="C39" s="390" t="s">
        <v>276</v>
      </c>
      <c r="D39" s="391">
        <v>201256</v>
      </c>
      <c r="E39" s="391">
        <v>0</v>
      </c>
      <c r="F39" s="392">
        <f t="shared" si="7"/>
        <v>201256</v>
      </c>
      <c r="G39" s="391">
        <v>0</v>
      </c>
      <c r="H39" s="391">
        <v>0</v>
      </c>
      <c r="I39" s="392">
        <f t="shared" si="8"/>
        <v>201256</v>
      </c>
    </row>
    <row r="40" spans="2:9">
      <c r="B40" s="614" t="s">
        <v>47</v>
      </c>
      <c r="C40" s="615"/>
      <c r="D40" s="388">
        <f t="shared" ref="D40:I40" si="10">SUM(D41:D49)</f>
        <v>0</v>
      </c>
      <c r="E40" s="388">
        <f t="shared" si="10"/>
        <v>6000</v>
      </c>
      <c r="F40" s="388">
        <f t="shared" si="10"/>
        <v>6000</v>
      </c>
      <c r="G40" s="388">
        <f t="shared" si="10"/>
        <v>6000</v>
      </c>
      <c r="H40" s="388">
        <f t="shared" si="10"/>
        <v>6000</v>
      </c>
      <c r="I40" s="388">
        <f t="shared" si="10"/>
        <v>0</v>
      </c>
    </row>
    <row r="41" spans="2:9">
      <c r="B41" s="389"/>
      <c r="C41" s="390" t="s">
        <v>45</v>
      </c>
      <c r="D41" s="391">
        <v>0</v>
      </c>
      <c r="E41" s="391">
        <v>0</v>
      </c>
      <c r="F41" s="392">
        <f t="shared" ref="F41:F49" si="11">D41+E41</f>
        <v>0</v>
      </c>
      <c r="G41" s="391"/>
      <c r="H41" s="391">
        <v>0</v>
      </c>
      <c r="I41" s="392">
        <f t="shared" ref="I41:I49" si="12">F41-G41</f>
        <v>0</v>
      </c>
    </row>
    <row r="42" spans="2:9">
      <c r="B42" s="389"/>
      <c r="C42" s="390" t="s">
        <v>43</v>
      </c>
      <c r="D42" s="391">
        <v>0</v>
      </c>
      <c r="E42" s="391">
        <v>0</v>
      </c>
      <c r="F42" s="392">
        <f t="shared" si="11"/>
        <v>0</v>
      </c>
      <c r="G42" s="391">
        <v>0</v>
      </c>
      <c r="H42" s="391">
        <v>0</v>
      </c>
      <c r="I42" s="392">
        <f t="shared" si="12"/>
        <v>0</v>
      </c>
    </row>
    <row r="43" spans="2:9">
      <c r="B43" s="389"/>
      <c r="C43" s="390" t="s">
        <v>41</v>
      </c>
      <c r="D43" s="391">
        <v>0</v>
      </c>
      <c r="E43" s="391">
        <v>0</v>
      </c>
      <c r="F43" s="392">
        <f t="shared" si="11"/>
        <v>0</v>
      </c>
      <c r="G43" s="391">
        <v>0</v>
      </c>
      <c r="H43" s="391">
        <v>0</v>
      </c>
      <c r="I43" s="392">
        <f t="shared" si="12"/>
        <v>0</v>
      </c>
    </row>
    <row r="44" spans="2:9">
      <c r="B44" s="389"/>
      <c r="C44" s="390" t="s">
        <v>40</v>
      </c>
      <c r="D44" s="391">
        <v>0</v>
      </c>
      <c r="E44" s="391">
        <v>6000</v>
      </c>
      <c r="F44" s="392">
        <f t="shared" si="11"/>
        <v>6000</v>
      </c>
      <c r="G44" s="391">
        <v>6000</v>
      </c>
      <c r="H44" s="391">
        <v>6000</v>
      </c>
      <c r="I44" s="392">
        <f t="shared" si="12"/>
        <v>0</v>
      </c>
    </row>
    <row r="45" spans="2:9">
      <c r="B45" s="389"/>
      <c r="C45" s="390" t="s">
        <v>38</v>
      </c>
      <c r="D45" s="391">
        <v>0</v>
      </c>
      <c r="E45" s="391">
        <v>0</v>
      </c>
      <c r="F45" s="392">
        <f t="shared" si="11"/>
        <v>0</v>
      </c>
      <c r="G45" s="391">
        <v>0</v>
      </c>
      <c r="H45" s="391">
        <v>0</v>
      </c>
      <c r="I45" s="392">
        <f t="shared" si="12"/>
        <v>0</v>
      </c>
    </row>
    <row r="46" spans="2:9">
      <c r="B46" s="389"/>
      <c r="C46" s="390" t="s">
        <v>277</v>
      </c>
      <c r="D46" s="391">
        <v>0</v>
      </c>
      <c r="E46" s="391">
        <v>0</v>
      </c>
      <c r="F46" s="392">
        <f t="shared" si="11"/>
        <v>0</v>
      </c>
      <c r="G46" s="391">
        <v>0</v>
      </c>
      <c r="H46" s="391">
        <v>0</v>
      </c>
      <c r="I46" s="392">
        <f t="shared" si="12"/>
        <v>0</v>
      </c>
    </row>
    <row r="47" spans="2:9">
      <c r="B47" s="389"/>
      <c r="C47" s="390" t="s">
        <v>35</v>
      </c>
      <c r="D47" s="391">
        <v>0</v>
      </c>
      <c r="E47" s="391">
        <v>0</v>
      </c>
      <c r="F47" s="392">
        <f t="shared" si="11"/>
        <v>0</v>
      </c>
      <c r="G47" s="391">
        <v>0</v>
      </c>
      <c r="H47" s="391">
        <v>0</v>
      </c>
      <c r="I47" s="392">
        <f t="shared" si="12"/>
        <v>0</v>
      </c>
    </row>
    <row r="48" spans="2:9">
      <c r="B48" s="389"/>
      <c r="C48" s="390" t="s">
        <v>34</v>
      </c>
      <c r="D48" s="391">
        <v>0</v>
      </c>
      <c r="E48" s="391">
        <v>0</v>
      </c>
      <c r="F48" s="392">
        <f t="shared" si="11"/>
        <v>0</v>
      </c>
      <c r="G48" s="391">
        <v>0</v>
      </c>
      <c r="H48" s="391">
        <v>0</v>
      </c>
      <c r="I48" s="392">
        <f t="shared" si="12"/>
        <v>0</v>
      </c>
    </row>
    <row r="49" spans="2:9">
      <c r="B49" s="389"/>
      <c r="C49" s="390" t="s">
        <v>32</v>
      </c>
      <c r="D49" s="391">
        <v>0</v>
      </c>
      <c r="E49" s="391">
        <v>0</v>
      </c>
      <c r="F49" s="392">
        <f t="shared" si="11"/>
        <v>0</v>
      </c>
      <c r="G49" s="391">
        <v>0</v>
      </c>
      <c r="H49" s="391">
        <v>0</v>
      </c>
      <c r="I49" s="392">
        <f t="shared" si="12"/>
        <v>0</v>
      </c>
    </row>
    <row r="50" spans="2:9">
      <c r="B50" s="614" t="s">
        <v>278</v>
      </c>
      <c r="C50" s="615"/>
      <c r="D50" s="388">
        <f t="shared" ref="D50:I50" si="13">SUM(D51:D59)</f>
        <v>0</v>
      </c>
      <c r="E50" s="388">
        <f t="shared" si="13"/>
        <v>25032</v>
      </c>
      <c r="F50" s="388">
        <f t="shared" si="13"/>
        <v>25032</v>
      </c>
      <c r="G50" s="388">
        <f t="shared" si="13"/>
        <v>25032</v>
      </c>
      <c r="H50" s="388">
        <f t="shared" si="13"/>
        <v>25032</v>
      </c>
      <c r="I50" s="388">
        <f t="shared" si="13"/>
        <v>0</v>
      </c>
    </row>
    <row r="51" spans="2:9">
      <c r="B51" s="389"/>
      <c r="C51" s="390" t="s">
        <v>279</v>
      </c>
      <c r="D51" s="391">
        <v>0</v>
      </c>
      <c r="E51" s="391">
        <v>25032</v>
      </c>
      <c r="F51" s="392">
        <f t="shared" ref="F51:F59" si="14">D51+E51</f>
        <v>25032</v>
      </c>
      <c r="G51" s="391">
        <v>25032</v>
      </c>
      <c r="H51" s="391">
        <v>25032</v>
      </c>
      <c r="I51" s="392">
        <f t="shared" ref="I51:I59" si="15">F51-G51</f>
        <v>0</v>
      </c>
    </row>
    <row r="52" spans="2:9">
      <c r="B52" s="389"/>
      <c r="C52" s="390" t="s">
        <v>280</v>
      </c>
      <c r="D52" s="391">
        <v>0</v>
      </c>
      <c r="E52" s="391">
        <v>0</v>
      </c>
      <c r="F52" s="392">
        <f t="shared" si="14"/>
        <v>0</v>
      </c>
      <c r="G52" s="391">
        <v>0</v>
      </c>
      <c r="H52" s="391">
        <v>0</v>
      </c>
      <c r="I52" s="392">
        <f t="shared" si="15"/>
        <v>0</v>
      </c>
    </row>
    <row r="53" spans="2:9">
      <c r="B53" s="389"/>
      <c r="C53" s="390" t="s">
        <v>281</v>
      </c>
      <c r="D53" s="391">
        <v>0</v>
      </c>
      <c r="E53" s="391">
        <v>0</v>
      </c>
      <c r="F53" s="392">
        <f t="shared" si="14"/>
        <v>0</v>
      </c>
      <c r="G53" s="391">
        <v>0</v>
      </c>
      <c r="H53" s="391">
        <v>0</v>
      </c>
      <c r="I53" s="392">
        <f t="shared" si="15"/>
        <v>0</v>
      </c>
    </row>
    <row r="54" spans="2:9">
      <c r="B54" s="389"/>
      <c r="C54" s="390" t="s">
        <v>282</v>
      </c>
      <c r="D54" s="391">
        <v>0</v>
      </c>
      <c r="E54" s="391">
        <v>0</v>
      </c>
      <c r="F54" s="392">
        <f t="shared" si="14"/>
        <v>0</v>
      </c>
      <c r="G54" s="391">
        <v>0</v>
      </c>
      <c r="H54" s="391">
        <v>0</v>
      </c>
      <c r="I54" s="392">
        <f t="shared" si="15"/>
        <v>0</v>
      </c>
    </row>
    <row r="55" spans="2:9">
      <c r="B55" s="389"/>
      <c r="C55" s="390" t="s">
        <v>283</v>
      </c>
      <c r="D55" s="391">
        <v>0</v>
      </c>
      <c r="E55" s="391">
        <v>0</v>
      </c>
      <c r="F55" s="392">
        <f t="shared" si="14"/>
        <v>0</v>
      </c>
      <c r="G55" s="391">
        <v>0</v>
      </c>
      <c r="H55" s="391">
        <v>0</v>
      </c>
      <c r="I55" s="392">
        <f t="shared" si="15"/>
        <v>0</v>
      </c>
    </row>
    <row r="56" spans="2:9">
      <c r="B56" s="389"/>
      <c r="C56" s="390" t="s">
        <v>284</v>
      </c>
      <c r="D56" s="391">
        <v>0</v>
      </c>
      <c r="E56" s="391">
        <v>0</v>
      </c>
      <c r="F56" s="392">
        <f t="shared" si="14"/>
        <v>0</v>
      </c>
      <c r="G56" s="391">
        <v>0</v>
      </c>
      <c r="H56" s="391">
        <v>0</v>
      </c>
      <c r="I56" s="392">
        <f t="shared" si="15"/>
        <v>0</v>
      </c>
    </row>
    <row r="57" spans="2:9">
      <c r="B57" s="389"/>
      <c r="C57" s="390" t="s">
        <v>285</v>
      </c>
      <c r="D57" s="391">
        <v>0</v>
      </c>
      <c r="E57" s="391">
        <v>0</v>
      </c>
      <c r="F57" s="392">
        <f t="shared" si="14"/>
        <v>0</v>
      </c>
      <c r="G57" s="391">
        <v>0</v>
      </c>
      <c r="H57" s="391">
        <v>0</v>
      </c>
      <c r="I57" s="392">
        <f t="shared" si="15"/>
        <v>0</v>
      </c>
    </row>
    <row r="58" spans="2:9">
      <c r="B58" s="389"/>
      <c r="C58" s="390" t="s">
        <v>286</v>
      </c>
      <c r="D58" s="391">
        <v>0</v>
      </c>
      <c r="E58" s="391">
        <v>0</v>
      </c>
      <c r="F58" s="392">
        <f t="shared" si="14"/>
        <v>0</v>
      </c>
      <c r="G58" s="391">
        <v>0</v>
      </c>
      <c r="H58" s="391">
        <v>0</v>
      </c>
      <c r="I58" s="392">
        <f t="shared" si="15"/>
        <v>0</v>
      </c>
    </row>
    <row r="59" spans="2:9">
      <c r="B59" s="389"/>
      <c r="C59" s="390" t="s">
        <v>100</v>
      </c>
      <c r="D59" s="391">
        <v>0</v>
      </c>
      <c r="E59" s="391">
        <v>0</v>
      </c>
      <c r="F59" s="392">
        <f t="shared" si="14"/>
        <v>0</v>
      </c>
      <c r="G59" s="391">
        <v>0</v>
      </c>
      <c r="H59" s="391">
        <v>0</v>
      </c>
      <c r="I59" s="392">
        <f t="shared" si="15"/>
        <v>0</v>
      </c>
    </row>
    <row r="60" spans="2:9">
      <c r="B60" s="614" t="s">
        <v>8</v>
      </c>
      <c r="C60" s="615"/>
      <c r="D60" s="388">
        <f t="shared" ref="D60:I60" si="16">SUM(D61:D63)</f>
        <v>0</v>
      </c>
      <c r="E60" s="388">
        <f t="shared" si="16"/>
        <v>0</v>
      </c>
      <c r="F60" s="388">
        <f t="shared" si="16"/>
        <v>0</v>
      </c>
      <c r="G60" s="388">
        <f t="shared" si="16"/>
        <v>0</v>
      </c>
      <c r="H60" s="388">
        <f t="shared" si="16"/>
        <v>0</v>
      </c>
      <c r="I60" s="388">
        <f t="shared" si="16"/>
        <v>0</v>
      </c>
    </row>
    <row r="61" spans="2:9">
      <c r="B61" s="389"/>
      <c r="C61" s="390" t="s">
        <v>287</v>
      </c>
      <c r="D61" s="391">
        <v>0</v>
      </c>
      <c r="E61" s="391">
        <v>0</v>
      </c>
      <c r="F61" s="392">
        <f>D61+E61</f>
        <v>0</v>
      </c>
      <c r="G61" s="391">
        <v>0</v>
      </c>
      <c r="H61" s="391">
        <v>0</v>
      </c>
      <c r="I61" s="392">
        <v>0</v>
      </c>
    </row>
    <row r="62" spans="2:9">
      <c r="B62" s="389"/>
      <c r="C62" s="390" t="s">
        <v>288</v>
      </c>
      <c r="D62" s="391">
        <v>0</v>
      </c>
      <c r="E62" s="391">
        <v>0</v>
      </c>
      <c r="F62" s="392">
        <f>D62+E62</f>
        <v>0</v>
      </c>
      <c r="G62" s="391">
        <v>0</v>
      </c>
      <c r="H62" s="391">
        <v>0</v>
      </c>
      <c r="I62" s="392">
        <f>F62-G62</f>
        <v>0</v>
      </c>
    </row>
    <row r="63" spans="2:9">
      <c r="B63" s="389"/>
      <c r="C63" s="390" t="s">
        <v>289</v>
      </c>
      <c r="D63" s="391">
        <v>0</v>
      </c>
      <c r="E63" s="391">
        <v>0</v>
      </c>
      <c r="F63" s="392">
        <f>D63+E63</f>
        <v>0</v>
      </c>
      <c r="G63" s="391">
        <v>0</v>
      </c>
      <c r="H63" s="391">
        <v>0</v>
      </c>
      <c r="I63" s="392">
        <f>F63-G63</f>
        <v>0</v>
      </c>
    </row>
    <row r="64" spans="2:9">
      <c r="B64" s="614" t="s">
        <v>290</v>
      </c>
      <c r="C64" s="615"/>
      <c r="D64" s="388">
        <f t="shared" ref="D64:I64" si="17">SUM(D65:D71)</f>
        <v>0</v>
      </c>
      <c r="E64" s="388">
        <f t="shared" si="17"/>
        <v>0</v>
      </c>
      <c r="F64" s="388">
        <f t="shared" si="17"/>
        <v>0</v>
      </c>
      <c r="G64" s="388">
        <f t="shared" si="17"/>
        <v>0</v>
      </c>
      <c r="H64" s="388">
        <f t="shared" si="17"/>
        <v>0</v>
      </c>
      <c r="I64" s="388">
        <f t="shared" si="17"/>
        <v>0</v>
      </c>
    </row>
    <row r="65" spans="2:9">
      <c r="B65" s="389"/>
      <c r="C65" s="390" t="s">
        <v>291</v>
      </c>
      <c r="D65" s="391">
        <v>0</v>
      </c>
      <c r="E65" s="391">
        <v>0</v>
      </c>
      <c r="F65" s="392">
        <f t="shared" ref="F65:F71" si="18">D65+E65</f>
        <v>0</v>
      </c>
      <c r="G65" s="391">
        <v>0</v>
      </c>
      <c r="H65" s="391">
        <v>0</v>
      </c>
      <c r="I65" s="392">
        <f t="shared" ref="I65:I71" si="19">F65-G65</f>
        <v>0</v>
      </c>
    </row>
    <row r="66" spans="2:9">
      <c r="B66" s="389"/>
      <c r="C66" s="390" t="s">
        <v>292</v>
      </c>
      <c r="D66" s="391">
        <v>0</v>
      </c>
      <c r="E66" s="391">
        <v>0</v>
      </c>
      <c r="F66" s="392">
        <f t="shared" si="18"/>
        <v>0</v>
      </c>
      <c r="G66" s="391">
        <v>0</v>
      </c>
      <c r="H66" s="391">
        <v>0</v>
      </c>
      <c r="I66" s="392">
        <f t="shared" si="19"/>
        <v>0</v>
      </c>
    </row>
    <row r="67" spans="2:9">
      <c r="B67" s="389"/>
      <c r="C67" s="390" t="s">
        <v>293</v>
      </c>
      <c r="D67" s="391">
        <v>0</v>
      </c>
      <c r="E67" s="391">
        <v>0</v>
      </c>
      <c r="F67" s="392">
        <f t="shared" si="18"/>
        <v>0</v>
      </c>
      <c r="G67" s="391">
        <v>0</v>
      </c>
      <c r="H67" s="391">
        <v>0</v>
      </c>
      <c r="I67" s="392">
        <f t="shared" si="19"/>
        <v>0</v>
      </c>
    </row>
    <row r="68" spans="2:9">
      <c r="B68" s="389"/>
      <c r="C68" s="390" t="s">
        <v>294</v>
      </c>
      <c r="D68" s="391">
        <v>0</v>
      </c>
      <c r="E68" s="391">
        <v>0</v>
      </c>
      <c r="F68" s="392">
        <f t="shared" si="18"/>
        <v>0</v>
      </c>
      <c r="G68" s="391">
        <v>0</v>
      </c>
      <c r="H68" s="391">
        <v>0</v>
      </c>
      <c r="I68" s="392">
        <f t="shared" si="19"/>
        <v>0</v>
      </c>
    </row>
    <row r="69" spans="2:9">
      <c r="B69" s="389"/>
      <c r="C69" s="390" t="s">
        <v>295</v>
      </c>
      <c r="D69" s="391">
        <v>0</v>
      </c>
      <c r="E69" s="391">
        <v>0</v>
      </c>
      <c r="F69" s="392">
        <f t="shared" si="18"/>
        <v>0</v>
      </c>
      <c r="G69" s="391">
        <v>0</v>
      </c>
      <c r="H69" s="391">
        <v>0</v>
      </c>
      <c r="I69" s="392">
        <f t="shared" si="19"/>
        <v>0</v>
      </c>
    </row>
    <row r="70" spans="2:9">
      <c r="B70" s="389"/>
      <c r="C70" s="390" t="s">
        <v>296</v>
      </c>
      <c r="D70" s="391">
        <v>0</v>
      </c>
      <c r="E70" s="391">
        <v>0</v>
      </c>
      <c r="F70" s="392">
        <f t="shared" si="18"/>
        <v>0</v>
      </c>
      <c r="G70" s="391">
        <v>0</v>
      </c>
      <c r="H70" s="391">
        <v>0</v>
      </c>
      <c r="I70" s="392">
        <f t="shared" si="19"/>
        <v>0</v>
      </c>
    </row>
    <row r="71" spans="2:9">
      <c r="B71" s="389"/>
      <c r="C71" s="390" t="s">
        <v>297</v>
      </c>
      <c r="D71" s="391">
        <v>0</v>
      </c>
      <c r="E71" s="391">
        <v>0</v>
      </c>
      <c r="F71" s="392">
        <f t="shared" si="18"/>
        <v>0</v>
      </c>
      <c r="G71" s="391">
        <v>0</v>
      </c>
      <c r="H71" s="391">
        <v>0</v>
      </c>
      <c r="I71" s="392">
        <f t="shared" si="19"/>
        <v>0</v>
      </c>
    </row>
    <row r="72" spans="2:9">
      <c r="B72" s="614" t="s">
        <v>29</v>
      </c>
      <c r="C72" s="615"/>
      <c r="D72" s="388">
        <f t="shared" ref="D72:I72" si="20">SUM(D73:D75)</f>
        <v>0</v>
      </c>
      <c r="E72" s="388">
        <f t="shared" si="20"/>
        <v>0</v>
      </c>
      <c r="F72" s="388">
        <f t="shared" si="20"/>
        <v>0</v>
      </c>
      <c r="G72" s="388">
        <f t="shared" si="20"/>
        <v>0</v>
      </c>
      <c r="H72" s="388">
        <f t="shared" si="20"/>
        <v>0</v>
      </c>
      <c r="I72" s="388">
        <f t="shared" si="20"/>
        <v>0</v>
      </c>
    </row>
    <row r="73" spans="2:9">
      <c r="B73" s="389"/>
      <c r="C73" s="390" t="s">
        <v>27</v>
      </c>
      <c r="D73" s="391">
        <v>0</v>
      </c>
      <c r="E73" s="391">
        <v>0</v>
      </c>
      <c r="F73" s="392">
        <f>D73+E73</f>
        <v>0</v>
      </c>
      <c r="G73" s="391">
        <v>0</v>
      </c>
      <c r="H73" s="391">
        <v>0</v>
      </c>
      <c r="I73" s="392">
        <f>F73-G73</f>
        <v>0</v>
      </c>
    </row>
    <row r="74" spans="2:9">
      <c r="B74" s="389"/>
      <c r="C74" s="390" t="s">
        <v>25</v>
      </c>
      <c r="D74" s="391">
        <v>0</v>
      </c>
      <c r="E74" s="391">
        <v>0</v>
      </c>
      <c r="F74" s="392">
        <f>D74+E74</f>
        <v>0</v>
      </c>
      <c r="G74" s="391">
        <v>0</v>
      </c>
      <c r="H74" s="391">
        <v>0</v>
      </c>
      <c r="I74" s="392">
        <f>F74-G74</f>
        <v>0</v>
      </c>
    </row>
    <row r="75" spans="2:9">
      <c r="B75" s="389"/>
      <c r="C75" s="390" t="s">
        <v>23</v>
      </c>
      <c r="D75" s="391">
        <v>0</v>
      </c>
      <c r="E75" s="391">
        <v>0</v>
      </c>
      <c r="F75" s="392">
        <f>D75+E75</f>
        <v>0</v>
      </c>
      <c r="G75" s="391">
        <v>0</v>
      </c>
      <c r="H75" s="391">
        <v>0</v>
      </c>
      <c r="I75" s="392">
        <f>F75-G75</f>
        <v>0</v>
      </c>
    </row>
    <row r="76" spans="2:9">
      <c r="B76" s="614" t="s">
        <v>298</v>
      </c>
      <c r="C76" s="615"/>
      <c r="D76" s="388">
        <f t="shared" ref="D76:I76" si="21">SUM(D77:D83)</f>
        <v>0</v>
      </c>
      <c r="E76" s="388">
        <f t="shared" si="21"/>
        <v>0</v>
      </c>
      <c r="F76" s="388">
        <f t="shared" si="21"/>
        <v>0</v>
      </c>
      <c r="G76" s="388">
        <f t="shared" si="21"/>
        <v>0</v>
      </c>
      <c r="H76" s="388">
        <f t="shared" si="21"/>
        <v>0</v>
      </c>
      <c r="I76" s="388">
        <f t="shared" si="21"/>
        <v>0</v>
      </c>
    </row>
    <row r="77" spans="2:9">
      <c r="B77" s="389"/>
      <c r="C77" s="390" t="s">
        <v>299</v>
      </c>
      <c r="D77" s="391">
        <v>0</v>
      </c>
      <c r="E77" s="391">
        <v>0</v>
      </c>
      <c r="F77" s="392">
        <f t="shared" ref="F77:F83" si="22">D77+E77</f>
        <v>0</v>
      </c>
      <c r="G77" s="391">
        <v>0</v>
      </c>
      <c r="H77" s="391">
        <v>0</v>
      </c>
      <c r="I77" s="392">
        <f t="shared" ref="I77:I83" si="23">F77-G77</f>
        <v>0</v>
      </c>
    </row>
    <row r="78" spans="2:9">
      <c r="B78" s="389"/>
      <c r="C78" s="390" t="s">
        <v>20</v>
      </c>
      <c r="D78" s="391">
        <v>0</v>
      </c>
      <c r="E78" s="391">
        <v>0</v>
      </c>
      <c r="F78" s="392">
        <f t="shared" si="22"/>
        <v>0</v>
      </c>
      <c r="G78" s="391">
        <v>0</v>
      </c>
      <c r="H78" s="391">
        <v>0</v>
      </c>
      <c r="I78" s="392">
        <f t="shared" si="23"/>
        <v>0</v>
      </c>
    </row>
    <row r="79" spans="2:9">
      <c r="B79" s="389"/>
      <c r="C79" s="390" t="s">
        <v>19</v>
      </c>
      <c r="D79" s="391">
        <v>0</v>
      </c>
      <c r="E79" s="391">
        <v>0</v>
      </c>
      <c r="F79" s="392">
        <f t="shared" si="22"/>
        <v>0</v>
      </c>
      <c r="G79" s="391">
        <v>0</v>
      </c>
      <c r="H79" s="391">
        <v>0</v>
      </c>
      <c r="I79" s="392">
        <f t="shared" si="23"/>
        <v>0</v>
      </c>
    </row>
    <row r="80" spans="2:9">
      <c r="B80" s="389"/>
      <c r="C80" s="390" t="s">
        <v>18</v>
      </c>
      <c r="D80" s="391">
        <v>0</v>
      </c>
      <c r="E80" s="391">
        <v>0</v>
      </c>
      <c r="F80" s="392">
        <f t="shared" si="22"/>
        <v>0</v>
      </c>
      <c r="G80" s="391">
        <v>0</v>
      </c>
      <c r="H80" s="391">
        <v>0</v>
      </c>
      <c r="I80" s="392">
        <f t="shared" si="23"/>
        <v>0</v>
      </c>
    </row>
    <row r="81" spans="2:9">
      <c r="B81" s="389"/>
      <c r="C81" s="390" t="s">
        <v>17</v>
      </c>
      <c r="D81" s="391">
        <v>0</v>
      </c>
      <c r="E81" s="391">
        <v>0</v>
      </c>
      <c r="F81" s="392">
        <f t="shared" si="22"/>
        <v>0</v>
      </c>
      <c r="G81" s="391">
        <v>0</v>
      </c>
      <c r="H81" s="391">
        <v>0</v>
      </c>
      <c r="I81" s="392">
        <f t="shared" si="23"/>
        <v>0</v>
      </c>
    </row>
    <row r="82" spans="2:9">
      <c r="B82" s="389"/>
      <c r="C82" s="390" t="s">
        <v>16</v>
      </c>
      <c r="D82" s="391">
        <v>0</v>
      </c>
      <c r="E82" s="391">
        <v>0</v>
      </c>
      <c r="F82" s="392">
        <f t="shared" si="22"/>
        <v>0</v>
      </c>
      <c r="G82" s="391">
        <v>0</v>
      </c>
      <c r="H82" s="391">
        <v>0</v>
      </c>
      <c r="I82" s="392">
        <f t="shared" si="23"/>
        <v>0</v>
      </c>
    </row>
    <row r="83" spans="2:9">
      <c r="B83" s="389"/>
      <c r="C83" s="390" t="s">
        <v>300</v>
      </c>
      <c r="D83" s="393">
        <v>0</v>
      </c>
      <c r="E83" s="393">
        <v>0</v>
      </c>
      <c r="F83" s="394">
        <f t="shared" si="22"/>
        <v>0</v>
      </c>
      <c r="G83" s="393">
        <v>0</v>
      </c>
      <c r="H83" s="393">
        <v>0</v>
      </c>
      <c r="I83" s="394">
        <f t="shared" si="23"/>
        <v>0</v>
      </c>
    </row>
    <row r="84" spans="2:9" ht="24.75" customHeight="1">
      <c r="B84" s="395"/>
      <c r="C84" s="396" t="s">
        <v>250</v>
      </c>
      <c r="D84" s="394">
        <f t="shared" ref="D84:H84" si="24">D12+D20+D30+D40+D50+D60+D64+D72+D76</f>
        <v>12485481</v>
      </c>
      <c r="E84" s="394">
        <f>+E60+E50+E30+E20+E12</f>
        <v>5920119</v>
      </c>
      <c r="F84" s="394">
        <f t="shared" si="24"/>
        <v>18573600</v>
      </c>
      <c r="G84" s="394">
        <f t="shared" si="24"/>
        <v>8604962</v>
      </c>
      <c r="H84" s="394">
        <f t="shared" si="24"/>
        <v>8586553</v>
      </c>
      <c r="I84" s="394">
        <f>I12+I20+I30+I40+I50+I60+I64+I72+I76</f>
        <v>9968638</v>
      </c>
    </row>
    <row r="85" spans="2:9" hidden="1"/>
    <row r="86" spans="2:9" hidden="1"/>
    <row r="87" spans="2:9" hidden="1"/>
    <row r="88" spans="2:9" hidden="1"/>
    <row r="89" spans="2:9" hidden="1"/>
    <row r="90" spans="2:9" hidden="1"/>
    <row r="91" spans="2:9" hidden="1"/>
    <row r="92" spans="2:9" hidden="1"/>
    <row r="93" spans="2:9" hidden="1"/>
    <row r="94" spans="2:9" hidden="1"/>
    <row r="95" spans="2:9" hidden="1"/>
    <row r="96" spans="2:9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</sheetData>
  <mergeCells count="17">
    <mergeCell ref="B9:C11"/>
    <mergeCell ref="D9:H9"/>
    <mergeCell ref="I9:I10"/>
    <mergeCell ref="B3:I3"/>
    <mergeCell ref="B4:I4"/>
    <mergeCell ref="B5:I5"/>
    <mergeCell ref="B6:I6"/>
    <mergeCell ref="B7:I7"/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</mergeCells>
  <printOptions horizontalCentered="1" verticalCentered="1"/>
  <pageMargins left="0.31496062992125984" right="0.31496062992125984" top="0.35433070866141736" bottom="0.35433070866141736" header="0" footer="0"/>
  <pageSetup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9"/>
  <sheetViews>
    <sheetView showGridLines="0" topLeftCell="C1" zoomScale="90" zoomScaleNormal="90" workbookViewId="0">
      <selection activeCell="IY14" sqref="IY14"/>
    </sheetView>
  </sheetViews>
  <sheetFormatPr baseColWidth="10" defaultColWidth="0" defaultRowHeight="15" zeroHeight="1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  <col min="257" max="257" width="2.7109375" customWidth="1"/>
    <col min="258" max="258" width="8.85546875" customWidth="1"/>
    <col min="259" max="259" width="15.28515625" customWidth="1"/>
    <col min="260" max="265" width="21.140625" customWidth="1"/>
    <col min="266" max="266" width="2.7109375" customWidth="1"/>
    <col min="513" max="513" width="2.7109375" customWidth="1"/>
    <col min="514" max="514" width="8.85546875" customWidth="1"/>
    <col min="515" max="515" width="15.28515625" customWidth="1"/>
    <col min="516" max="521" width="21.140625" customWidth="1"/>
    <col min="522" max="522" width="2.7109375" customWidth="1"/>
    <col min="769" max="769" width="2.7109375" customWidth="1"/>
    <col min="770" max="770" width="8.85546875" customWidth="1"/>
    <col min="771" max="771" width="15.28515625" customWidth="1"/>
    <col min="772" max="777" width="21.140625" customWidth="1"/>
    <col min="778" max="778" width="2.7109375" customWidth="1"/>
    <col min="1025" max="1025" width="2.7109375" customWidth="1"/>
    <col min="1026" max="1026" width="8.85546875" customWidth="1"/>
    <col min="1027" max="1027" width="15.28515625" customWidth="1"/>
    <col min="1028" max="1033" width="21.140625" customWidth="1"/>
    <col min="1034" max="1034" width="2.7109375" customWidth="1"/>
    <col min="1281" max="1281" width="2.7109375" customWidth="1"/>
    <col min="1282" max="1282" width="8.85546875" customWidth="1"/>
    <col min="1283" max="1283" width="15.28515625" customWidth="1"/>
    <col min="1284" max="1289" width="21.140625" customWidth="1"/>
    <col min="1290" max="1290" width="2.7109375" customWidth="1"/>
    <col min="1537" max="1537" width="2.7109375" customWidth="1"/>
    <col min="1538" max="1538" width="8.85546875" customWidth="1"/>
    <col min="1539" max="1539" width="15.28515625" customWidth="1"/>
    <col min="1540" max="1545" width="21.140625" customWidth="1"/>
    <col min="1546" max="1546" width="2.7109375" customWidth="1"/>
    <col min="1793" max="1793" width="2.7109375" customWidth="1"/>
    <col min="1794" max="1794" width="8.85546875" customWidth="1"/>
    <col min="1795" max="1795" width="15.28515625" customWidth="1"/>
    <col min="1796" max="1801" width="21.140625" customWidth="1"/>
    <col min="1802" max="1802" width="2.7109375" customWidth="1"/>
    <col min="2049" max="2049" width="2.7109375" customWidth="1"/>
    <col min="2050" max="2050" width="8.85546875" customWidth="1"/>
    <col min="2051" max="2051" width="15.28515625" customWidth="1"/>
    <col min="2052" max="2057" width="21.140625" customWidth="1"/>
    <col min="2058" max="2058" width="2.7109375" customWidth="1"/>
    <col min="2305" max="2305" width="2.7109375" customWidth="1"/>
    <col min="2306" max="2306" width="8.85546875" customWidth="1"/>
    <col min="2307" max="2307" width="15.28515625" customWidth="1"/>
    <col min="2308" max="2313" width="21.140625" customWidth="1"/>
    <col min="2314" max="2314" width="2.7109375" customWidth="1"/>
    <col min="2561" max="2561" width="2.7109375" customWidth="1"/>
    <col min="2562" max="2562" width="8.85546875" customWidth="1"/>
    <col min="2563" max="2563" width="15.28515625" customWidth="1"/>
    <col min="2564" max="2569" width="21.140625" customWidth="1"/>
    <col min="2570" max="2570" width="2.7109375" customWidth="1"/>
    <col min="2817" max="2817" width="2.7109375" customWidth="1"/>
    <col min="2818" max="2818" width="8.85546875" customWidth="1"/>
    <col min="2819" max="2819" width="15.28515625" customWidth="1"/>
    <col min="2820" max="2825" width="21.140625" customWidth="1"/>
    <col min="2826" max="2826" width="2.7109375" customWidth="1"/>
    <col min="3073" max="3073" width="2.7109375" customWidth="1"/>
    <col min="3074" max="3074" width="8.85546875" customWidth="1"/>
    <col min="3075" max="3075" width="15.28515625" customWidth="1"/>
    <col min="3076" max="3081" width="21.140625" customWidth="1"/>
    <col min="3082" max="3082" width="2.7109375" customWidth="1"/>
    <col min="3329" max="3329" width="2.7109375" customWidth="1"/>
    <col min="3330" max="3330" width="8.85546875" customWidth="1"/>
    <col min="3331" max="3331" width="15.28515625" customWidth="1"/>
    <col min="3332" max="3337" width="21.140625" customWidth="1"/>
    <col min="3338" max="3338" width="2.7109375" customWidth="1"/>
    <col min="3585" max="3585" width="2.7109375" customWidth="1"/>
    <col min="3586" max="3586" width="8.85546875" customWidth="1"/>
    <col min="3587" max="3587" width="15.28515625" customWidth="1"/>
    <col min="3588" max="3593" width="21.140625" customWidth="1"/>
    <col min="3594" max="3594" width="2.7109375" customWidth="1"/>
    <col min="3841" max="3841" width="2.7109375" customWidth="1"/>
    <col min="3842" max="3842" width="8.85546875" customWidth="1"/>
    <col min="3843" max="3843" width="15.28515625" customWidth="1"/>
    <col min="3844" max="3849" width="21.140625" customWidth="1"/>
    <col min="3850" max="3850" width="2.7109375" customWidth="1"/>
    <col min="4097" max="4097" width="2.7109375" customWidth="1"/>
    <col min="4098" max="4098" width="8.85546875" customWidth="1"/>
    <col min="4099" max="4099" width="15.28515625" customWidth="1"/>
    <col min="4100" max="4105" width="21.140625" customWidth="1"/>
    <col min="4106" max="4106" width="2.7109375" customWidth="1"/>
    <col min="4353" max="4353" width="2.7109375" customWidth="1"/>
    <col min="4354" max="4354" width="8.85546875" customWidth="1"/>
    <col min="4355" max="4355" width="15.28515625" customWidth="1"/>
    <col min="4356" max="4361" width="21.140625" customWidth="1"/>
    <col min="4362" max="4362" width="2.7109375" customWidth="1"/>
    <col min="4609" max="4609" width="2.7109375" customWidth="1"/>
    <col min="4610" max="4610" width="8.85546875" customWidth="1"/>
    <col min="4611" max="4611" width="15.28515625" customWidth="1"/>
    <col min="4612" max="4617" width="21.140625" customWidth="1"/>
    <col min="4618" max="4618" width="2.7109375" customWidth="1"/>
    <col min="4865" max="4865" width="2.7109375" customWidth="1"/>
    <col min="4866" max="4866" width="8.85546875" customWidth="1"/>
    <col min="4867" max="4867" width="15.28515625" customWidth="1"/>
    <col min="4868" max="4873" width="21.140625" customWidth="1"/>
    <col min="4874" max="4874" width="2.7109375" customWidth="1"/>
    <col min="5121" max="5121" width="2.7109375" customWidth="1"/>
    <col min="5122" max="5122" width="8.85546875" customWidth="1"/>
    <col min="5123" max="5123" width="15.28515625" customWidth="1"/>
    <col min="5124" max="5129" width="21.140625" customWidth="1"/>
    <col min="5130" max="5130" width="2.7109375" customWidth="1"/>
    <col min="5377" max="5377" width="2.7109375" customWidth="1"/>
    <col min="5378" max="5378" width="8.85546875" customWidth="1"/>
    <col min="5379" max="5379" width="15.28515625" customWidth="1"/>
    <col min="5380" max="5385" width="21.140625" customWidth="1"/>
    <col min="5386" max="5386" width="2.7109375" customWidth="1"/>
    <col min="5633" max="5633" width="2.7109375" customWidth="1"/>
    <col min="5634" max="5634" width="8.85546875" customWidth="1"/>
    <col min="5635" max="5635" width="15.28515625" customWidth="1"/>
    <col min="5636" max="5641" width="21.140625" customWidth="1"/>
    <col min="5642" max="5642" width="2.7109375" customWidth="1"/>
    <col min="5889" max="5889" width="2.7109375" customWidth="1"/>
    <col min="5890" max="5890" width="8.85546875" customWidth="1"/>
    <col min="5891" max="5891" width="15.28515625" customWidth="1"/>
    <col min="5892" max="5897" width="21.140625" customWidth="1"/>
    <col min="5898" max="5898" width="2.7109375" customWidth="1"/>
    <col min="6145" max="6145" width="2.7109375" customWidth="1"/>
    <col min="6146" max="6146" width="8.85546875" customWidth="1"/>
    <col min="6147" max="6147" width="15.28515625" customWidth="1"/>
    <col min="6148" max="6153" width="21.140625" customWidth="1"/>
    <col min="6154" max="6154" width="2.7109375" customWidth="1"/>
    <col min="6401" max="6401" width="2.7109375" customWidth="1"/>
    <col min="6402" max="6402" width="8.85546875" customWidth="1"/>
    <col min="6403" max="6403" width="15.28515625" customWidth="1"/>
    <col min="6404" max="6409" width="21.140625" customWidth="1"/>
    <col min="6410" max="6410" width="2.7109375" customWidth="1"/>
    <col min="6657" max="6657" width="2.7109375" customWidth="1"/>
    <col min="6658" max="6658" width="8.85546875" customWidth="1"/>
    <col min="6659" max="6659" width="15.28515625" customWidth="1"/>
    <col min="6660" max="6665" width="21.140625" customWidth="1"/>
    <col min="6666" max="6666" width="2.7109375" customWidth="1"/>
    <col min="6913" max="6913" width="2.7109375" customWidth="1"/>
    <col min="6914" max="6914" width="8.85546875" customWidth="1"/>
    <col min="6915" max="6915" width="15.28515625" customWidth="1"/>
    <col min="6916" max="6921" width="21.140625" customWidth="1"/>
    <col min="6922" max="6922" width="2.7109375" customWidth="1"/>
    <col min="7169" max="7169" width="2.7109375" customWidth="1"/>
    <col min="7170" max="7170" width="8.85546875" customWidth="1"/>
    <col min="7171" max="7171" width="15.28515625" customWidth="1"/>
    <col min="7172" max="7177" width="21.140625" customWidth="1"/>
    <col min="7178" max="7178" width="2.7109375" customWidth="1"/>
    <col min="7425" max="7425" width="2.7109375" customWidth="1"/>
    <col min="7426" max="7426" width="8.85546875" customWidth="1"/>
    <col min="7427" max="7427" width="15.28515625" customWidth="1"/>
    <col min="7428" max="7433" width="21.140625" customWidth="1"/>
    <col min="7434" max="7434" width="2.7109375" customWidth="1"/>
    <col min="7681" max="7681" width="2.7109375" customWidth="1"/>
    <col min="7682" max="7682" width="8.85546875" customWidth="1"/>
    <col min="7683" max="7683" width="15.28515625" customWidth="1"/>
    <col min="7684" max="7689" width="21.140625" customWidth="1"/>
    <col min="7690" max="7690" width="2.7109375" customWidth="1"/>
    <col min="7937" max="7937" width="2.7109375" customWidth="1"/>
    <col min="7938" max="7938" width="8.85546875" customWidth="1"/>
    <col min="7939" max="7939" width="15.28515625" customWidth="1"/>
    <col min="7940" max="7945" width="21.140625" customWidth="1"/>
    <col min="7946" max="7946" width="2.7109375" customWidth="1"/>
    <col min="8193" max="8193" width="2.7109375" customWidth="1"/>
    <col min="8194" max="8194" width="8.85546875" customWidth="1"/>
    <col min="8195" max="8195" width="15.28515625" customWidth="1"/>
    <col min="8196" max="8201" width="21.140625" customWidth="1"/>
    <col min="8202" max="8202" width="2.7109375" customWidth="1"/>
    <col min="8449" max="8449" width="2.7109375" customWidth="1"/>
    <col min="8450" max="8450" width="8.85546875" customWidth="1"/>
    <col min="8451" max="8451" width="15.28515625" customWidth="1"/>
    <col min="8452" max="8457" width="21.140625" customWidth="1"/>
    <col min="8458" max="8458" width="2.7109375" customWidth="1"/>
    <col min="8705" max="8705" width="2.7109375" customWidth="1"/>
    <col min="8706" max="8706" width="8.85546875" customWidth="1"/>
    <col min="8707" max="8707" width="15.28515625" customWidth="1"/>
    <col min="8708" max="8713" width="21.140625" customWidth="1"/>
    <col min="8714" max="8714" width="2.7109375" customWidth="1"/>
    <col min="8961" max="8961" width="2.7109375" customWidth="1"/>
    <col min="8962" max="8962" width="8.85546875" customWidth="1"/>
    <col min="8963" max="8963" width="15.28515625" customWidth="1"/>
    <col min="8964" max="8969" width="21.140625" customWidth="1"/>
    <col min="8970" max="8970" width="2.7109375" customWidth="1"/>
    <col min="9217" max="9217" width="2.7109375" customWidth="1"/>
    <col min="9218" max="9218" width="8.85546875" customWidth="1"/>
    <col min="9219" max="9219" width="15.28515625" customWidth="1"/>
    <col min="9220" max="9225" width="21.140625" customWidth="1"/>
    <col min="9226" max="9226" width="2.7109375" customWidth="1"/>
    <col min="9473" max="9473" width="2.7109375" customWidth="1"/>
    <col min="9474" max="9474" width="8.85546875" customWidth="1"/>
    <col min="9475" max="9475" width="15.28515625" customWidth="1"/>
    <col min="9476" max="9481" width="21.140625" customWidth="1"/>
    <col min="9482" max="9482" width="2.7109375" customWidth="1"/>
    <col min="9729" max="9729" width="2.7109375" customWidth="1"/>
    <col min="9730" max="9730" width="8.85546875" customWidth="1"/>
    <col min="9731" max="9731" width="15.28515625" customWidth="1"/>
    <col min="9732" max="9737" width="21.140625" customWidth="1"/>
    <col min="9738" max="9738" width="2.7109375" customWidth="1"/>
    <col min="9985" max="9985" width="2.7109375" customWidth="1"/>
    <col min="9986" max="9986" width="8.85546875" customWidth="1"/>
    <col min="9987" max="9987" width="15.28515625" customWidth="1"/>
    <col min="9988" max="9993" width="21.140625" customWidth="1"/>
    <col min="9994" max="9994" width="2.7109375" customWidth="1"/>
    <col min="10241" max="10241" width="2.7109375" customWidth="1"/>
    <col min="10242" max="10242" width="8.85546875" customWidth="1"/>
    <col min="10243" max="10243" width="15.28515625" customWidth="1"/>
    <col min="10244" max="10249" width="21.140625" customWidth="1"/>
    <col min="10250" max="10250" width="2.7109375" customWidth="1"/>
    <col min="10497" max="10497" width="2.7109375" customWidth="1"/>
    <col min="10498" max="10498" width="8.85546875" customWidth="1"/>
    <col min="10499" max="10499" width="15.28515625" customWidth="1"/>
    <col min="10500" max="10505" width="21.140625" customWidth="1"/>
    <col min="10506" max="10506" width="2.7109375" customWidth="1"/>
    <col min="10753" max="10753" width="2.7109375" customWidth="1"/>
    <col min="10754" max="10754" width="8.85546875" customWidth="1"/>
    <col min="10755" max="10755" width="15.28515625" customWidth="1"/>
    <col min="10756" max="10761" width="21.140625" customWidth="1"/>
    <col min="10762" max="10762" width="2.7109375" customWidth="1"/>
    <col min="11009" max="11009" width="2.7109375" customWidth="1"/>
    <col min="11010" max="11010" width="8.85546875" customWidth="1"/>
    <col min="11011" max="11011" width="15.28515625" customWidth="1"/>
    <col min="11012" max="11017" width="21.140625" customWidth="1"/>
    <col min="11018" max="11018" width="2.7109375" customWidth="1"/>
    <col min="11265" max="11265" width="2.7109375" customWidth="1"/>
    <col min="11266" max="11266" width="8.85546875" customWidth="1"/>
    <col min="11267" max="11267" width="15.28515625" customWidth="1"/>
    <col min="11268" max="11273" width="21.140625" customWidth="1"/>
    <col min="11274" max="11274" width="2.7109375" customWidth="1"/>
    <col min="11521" max="11521" width="2.7109375" customWidth="1"/>
    <col min="11522" max="11522" width="8.85546875" customWidth="1"/>
    <col min="11523" max="11523" width="15.28515625" customWidth="1"/>
    <col min="11524" max="11529" width="21.140625" customWidth="1"/>
    <col min="11530" max="11530" width="2.7109375" customWidth="1"/>
    <col min="11777" max="11777" width="2.7109375" customWidth="1"/>
    <col min="11778" max="11778" width="8.85546875" customWidth="1"/>
    <col min="11779" max="11779" width="15.28515625" customWidth="1"/>
    <col min="11780" max="11785" width="21.140625" customWidth="1"/>
    <col min="11786" max="11786" width="2.7109375" customWidth="1"/>
    <col min="12033" max="12033" width="2.7109375" customWidth="1"/>
    <col min="12034" max="12034" width="8.85546875" customWidth="1"/>
    <col min="12035" max="12035" width="15.28515625" customWidth="1"/>
    <col min="12036" max="12041" width="21.140625" customWidth="1"/>
    <col min="12042" max="12042" width="2.7109375" customWidth="1"/>
    <col min="12289" max="12289" width="2.7109375" customWidth="1"/>
    <col min="12290" max="12290" width="8.85546875" customWidth="1"/>
    <col min="12291" max="12291" width="15.28515625" customWidth="1"/>
    <col min="12292" max="12297" width="21.140625" customWidth="1"/>
    <col min="12298" max="12298" width="2.7109375" customWidth="1"/>
    <col min="12545" max="12545" width="2.7109375" customWidth="1"/>
    <col min="12546" max="12546" width="8.85546875" customWidth="1"/>
    <col min="12547" max="12547" width="15.28515625" customWidth="1"/>
    <col min="12548" max="12553" width="21.140625" customWidth="1"/>
    <col min="12554" max="12554" width="2.7109375" customWidth="1"/>
    <col min="12801" max="12801" width="2.7109375" customWidth="1"/>
    <col min="12802" max="12802" width="8.85546875" customWidth="1"/>
    <col min="12803" max="12803" width="15.28515625" customWidth="1"/>
    <col min="12804" max="12809" width="21.140625" customWidth="1"/>
    <col min="12810" max="12810" width="2.7109375" customWidth="1"/>
    <col min="13057" max="13057" width="2.7109375" customWidth="1"/>
    <col min="13058" max="13058" width="8.85546875" customWidth="1"/>
    <col min="13059" max="13059" width="15.28515625" customWidth="1"/>
    <col min="13060" max="13065" width="21.140625" customWidth="1"/>
    <col min="13066" max="13066" width="2.7109375" customWidth="1"/>
    <col min="13313" max="13313" width="2.7109375" customWidth="1"/>
    <col min="13314" max="13314" width="8.85546875" customWidth="1"/>
    <col min="13315" max="13315" width="15.28515625" customWidth="1"/>
    <col min="13316" max="13321" width="21.140625" customWidth="1"/>
    <col min="13322" max="13322" width="2.7109375" customWidth="1"/>
    <col min="13569" max="13569" width="2.7109375" customWidth="1"/>
    <col min="13570" max="13570" width="8.85546875" customWidth="1"/>
    <col min="13571" max="13571" width="15.28515625" customWidth="1"/>
    <col min="13572" max="13577" width="21.140625" customWidth="1"/>
    <col min="13578" max="13578" width="2.7109375" customWidth="1"/>
    <col min="13825" max="13825" width="2.7109375" customWidth="1"/>
    <col min="13826" max="13826" width="8.85546875" customWidth="1"/>
    <col min="13827" max="13827" width="15.28515625" customWidth="1"/>
    <col min="13828" max="13833" width="21.140625" customWidth="1"/>
    <col min="13834" max="13834" width="2.7109375" customWidth="1"/>
    <col min="14081" max="14081" width="2.7109375" customWidth="1"/>
    <col min="14082" max="14082" width="8.85546875" customWidth="1"/>
    <col min="14083" max="14083" width="15.28515625" customWidth="1"/>
    <col min="14084" max="14089" width="21.140625" customWidth="1"/>
    <col min="14090" max="14090" width="2.7109375" customWidth="1"/>
    <col min="14337" max="14337" width="2.7109375" customWidth="1"/>
    <col min="14338" max="14338" width="8.85546875" customWidth="1"/>
    <col min="14339" max="14339" width="15.28515625" customWidth="1"/>
    <col min="14340" max="14345" width="21.140625" customWidth="1"/>
    <col min="14346" max="14346" width="2.7109375" customWidth="1"/>
    <col min="14593" max="14593" width="2.7109375" customWidth="1"/>
    <col min="14594" max="14594" width="8.85546875" customWidth="1"/>
    <col min="14595" max="14595" width="15.28515625" customWidth="1"/>
    <col min="14596" max="14601" width="21.140625" customWidth="1"/>
    <col min="14602" max="14602" width="2.7109375" customWidth="1"/>
    <col min="14849" max="14849" width="2.7109375" customWidth="1"/>
    <col min="14850" max="14850" width="8.85546875" customWidth="1"/>
    <col min="14851" max="14851" width="15.28515625" customWidth="1"/>
    <col min="14852" max="14857" width="21.140625" customWidth="1"/>
    <col min="14858" max="14858" width="2.7109375" customWidth="1"/>
    <col min="15105" max="15105" width="2.7109375" customWidth="1"/>
    <col min="15106" max="15106" width="8.85546875" customWidth="1"/>
    <col min="15107" max="15107" width="15.28515625" customWidth="1"/>
    <col min="15108" max="15113" width="21.140625" customWidth="1"/>
    <col min="15114" max="15114" width="2.7109375" customWidth="1"/>
    <col min="15361" max="15361" width="2.7109375" customWidth="1"/>
    <col min="15362" max="15362" width="8.85546875" customWidth="1"/>
    <col min="15363" max="15363" width="15.28515625" customWidth="1"/>
    <col min="15364" max="15369" width="21.140625" customWidth="1"/>
    <col min="15370" max="15370" width="2.7109375" customWidth="1"/>
    <col min="15617" max="15617" width="2.7109375" customWidth="1"/>
    <col min="15618" max="15618" width="8.85546875" customWidth="1"/>
    <col min="15619" max="15619" width="15.28515625" customWidth="1"/>
    <col min="15620" max="15625" width="21.140625" customWidth="1"/>
    <col min="15626" max="15626" width="2.7109375" customWidth="1"/>
    <col min="15873" max="15873" width="2.7109375" customWidth="1"/>
    <col min="15874" max="15874" width="8.85546875" customWidth="1"/>
    <col min="15875" max="15875" width="15.28515625" customWidth="1"/>
    <col min="15876" max="15881" width="21.140625" customWidth="1"/>
    <col min="15882" max="15882" width="2.7109375" customWidth="1"/>
    <col min="16129" max="16129" width="2.7109375" customWidth="1"/>
    <col min="16130" max="16130" width="8.85546875" customWidth="1"/>
    <col min="16131" max="16131" width="15.28515625" customWidth="1"/>
    <col min="16132" max="16137" width="21.140625" customWidth="1"/>
    <col min="16138" max="16138" width="2.7109375" customWidth="1"/>
  </cols>
  <sheetData>
    <row r="1" spans="2:9"/>
    <row r="2" spans="2:9">
      <c r="B2" s="618" t="s">
        <v>404</v>
      </c>
      <c r="C2" s="619"/>
      <c r="D2" s="619"/>
      <c r="E2" s="619"/>
      <c r="F2" s="619"/>
      <c r="G2" s="619"/>
      <c r="H2" s="619"/>
      <c r="I2" s="620"/>
    </row>
    <row r="3" spans="2:9">
      <c r="B3" s="621" t="s">
        <v>61</v>
      </c>
      <c r="C3" s="622"/>
      <c r="D3" s="622"/>
      <c r="E3" s="622"/>
      <c r="F3" s="622"/>
      <c r="G3" s="622"/>
      <c r="H3" s="622"/>
      <c r="I3" s="623"/>
    </row>
    <row r="4" spans="2:9">
      <c r="B4" s="624" t="s">
        <v>240</v>
      </c>
      <c r="C4" s="625"/>
      <c r="D4" s="625"/>
      <c r="E4" s="625"/>
      <c r="F4" s="625"/>
      <c r="G4" s="625"/>
      <c r="H4" s="625"/>
      <c r="I4" s="626"/>
    </row>
    <row r="5" spans="2:9">
      <c r="B5" s="624" t="s">
        <v>301</v>
      </c>
      <c r="C5" s="625"/>
      <c r="D5" s="625"/>
      <c r="E5" s="625"/>
      <c r="F5" s="625"/>
      <c r="G5" s="625"/>
      <c r="H5" s="625"/>
      <c r="I5" s="626"/>
    </row>
    <row r="6" spans="2:9">
      <c r="B6" s="627" t="s">
        <v>405</v>
      </c>
      <c r="C6" s="628"/>
      <c r="D6" s="628"/>
      <c r="E6" s="628"/>
      <c r="F6" s="628"/>
      <c r="G6" s="628"/>
      <c r="H6" s="628"/>
      <c r="I6" s="629"/>
    </row>
    <row r="7" spans="2:9">
      <c r="B7" s="318"/>
      <c r="C7" s="318"/>
      <c r="D7" s="318"/>
      <c r="E7" s="318"/>
      <c r="F7" s="318"/>
      <c r="G7" s="318"/>
      <c r="H7" s="318"/>
      <c r="I7" s="318"/>
    </row>
    <row r="8" spans="2:9">
      <c r="B8" s="630" t="s">
        <v>60</v>
      </c>
      <c r="C8" s="631"/>
      <c r="D8" s="636" t="s">
        <v>302</v>
      </c>
      <c r="E8" s="637"/>
      <c r="F8" s="637"/>
      <c r="G8" s="637"/>
      <c r="H8" s="638"/>
      <c r="I8" s="639" t="s">
        <v>243</v>
      </c>
    </row>
    <row r="9" spans="2:9" ht="27" customHeight="1">
      <c r="B9" s="632"/>
      <c r="C9" s="633"/>
      <c r="D9" s="397" t="s">
        <v>244</v>
      </c>
      <c r="E9" s="398" t="s">
        <v>245</v>
      </c>
      <c r="F9" s="397" t="s">
        <v>216</v>
      </c>
      <c r="G9" s="397" t="s">
        <v>217</v>
      </c>
      <c r="H9" s="397" t="s">
        <v>246</v>
      </c>
      <c r="I9" s="640"/>
    </row>
    <row r="10" spans="2:9">
      <c r="B10" s="634"/>
      <c r="C10" s="635"/>
      <c r="D10" s="397">
        <v>1</v>
      </c>
      <c r="E10" s="397">
        <v>2</v>
      </c>
      <c r="F10" s="397" t="s">
        <v>247</v>
      </c>
      <c r="G10" s="397">
        <v>4</v>
      </c>
      <c r="H10" s="397">
        <v>5</v>
      </c>
      <c r="I10" s="397" t="s">
        <v>248</v>
      </c>
    </row>
    <row r="11" spans="2:9">
      <c r="B11" s="399"/>
      <c r="C11" s="400"/>
      <c r="D11" s="401"/>
      <c r="E11" s="401"/>
      <c r="F11" s="401"/>
      <c r="G11" s="401"/>
      <c r="H11" s="401"/>
      <c r="I11" s="401"/>
    </row>
    <row r="12" spans="2:9">
      <c r="B12" s="616" t="s">
        <v>303</v>
      </c>
      <c r="C12" s="617"/>
      <c r="D12" s="353">
        <v>12647481</v>
      </c>
      <c r="E12" s="353">
        <v>5901087</v>
      </c>
      <c r="F12" s="354">
        <f>D12+E12</f>
        <v>18548568</v>
      </c>
      <c r="G12" s="353">
        <v>8579930</v>
      </c>
      <c r="H12" s="353">
        <v>8561521</v>
      </c>
      <c r="I12" s="354">
        <f>F12-G12</f>
        <v>9968638</v>
      </c>
    </row>
    <row r="13" spans="2:9">
      <c r="B13" s="374"/>
      <c r="C13" s="375"/>
      <c r="D13" s="354"/>
      <c r="E13" s="354"/>
      <c r="F13" s="354"/>
      <c r="G13" s="354"/>
      <c r="H13" s="354"/>
      <c r="I13" s="354"/>
    </row>
    <row r="14" spans="2:9" ht="15" customHeight="1">
      <c r="B14" s="616" t="s">
        <v>304</v>
      </c>
      <c r="C14" s="617"/>
      <c r="D14" s="353">
        <v>0</v>
      </c>
      <c r="E14" s="353">
        <v>25032</v>
      </c>
      <c r="F14" s="354">
        <f>D14+E14</f>
        <v>25032</v>
      </c>
      <c r="G14" s="353">
        <v>25032</v>
      </c>
      <c r="H14" s="353">
        <v>25032</v>
      </c>
      <c r="I14" s="354">
        <f>F14-G14</f>
        <v>0</v>
      </c>
    </row>
    <row r="15" spans="2:9">
      <c r="B15" s="374"/>
      <c r="C15" s="375"/>
      <c r="D15" s="354"/>
      <c r="E15" s="354"/>
      <c r="F15" s="354"/>
      <c r="G15" s="354"/>
      <c r="H15" s="354"/>
      <c r="I15" s="354"/>
    </row>
    <row r="16" spans="2:9" ht="23.25" customHeight="1">
      <c r="B16" s="616" t="s">
        <v>305</v>
      </c>
      <c r="C16" s="617"/>
      <c r="D16" s="353">
        <v>0</v>
      </c>
      <c r="E16" s="353">
        <v>0</v>
      </c>
      <c r="F16" s="354">
        <f>D16+E16</f>
        <v>0</v>
      </c>
      <c r="G16" s="353">
        <v>0</v>
      </c>
      <c r="H16" s="353">
        <v>0</v>
      </c>
      <c r="I16" s="354">
        <f>F16-G16</f>
        <v>0</v>
      </c>
    </row>
    <row r="17" spans="2:9">
      <c r="B17" s="402"/>
      <c r="C17" s="403"/>
      <c r="D17" s="404"/>
      <c r="E17" s="404"/>
      <c r="F17" s="404"/>
      <c r="G17" s="404"/>
      <c r="H17" s="404"/>
      <c r="I17" s="404"/>
    </row>
    <row r="18" spans="2:9">
      <c r="B18" s="402"/>
      <c r="C18" s="403" t="s">
        <v>250</v>
      </c>
      <c r="D18" s="405">
        <f t="shared" ref="D18:I18" si="0">SUM(D12+D14+D16)</f>
        <v>12647481</v>
      </c>
      <c r="E18" s="405">
        <f t="shared" si="0"/>
        <v>5926119</v>
      </c>
      <c r="F18" s="405">
        <f t="shared" si="0"/>
        <v>18573600</v>
      </c>
      <c r="G18" s="405">
        <f t="shared" si="0"/>
        <v>8604962</v>
      </c>
      <c r="H18" s="405">
        <f t="shared" si="0"/>
        <v>8586553</v>
      </c>
      <c r="I18" s="405">
        <f t="shared" si="0"/>
        <v>9968638</v>
      </c>
    </row>
    <row r="19" spans="2:9"/>
  </sheetData>
  <mergeCells count="11">
    <mergeCell ref="B12:C12"/>
    <mergeCell ref="B14:C14"/>
    <mergeCell ref="B16:C16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R65536"/>
  <sheetViews>
    <sheetView showGridLines="0" zoomScale="75" zoomScaleNormal="75" workbookViewId="0">
      <selection activeCell="D35" sqref="D35"/>
    </sheetView>
  </sheetViews>
  <sheetFormatPr baseColWidth="10" defaultColWidth="0" defaultRowHeight="14.25" zeroHeight="1"/>
  <cols>
    <col min="1" max="1" width="2.7109375" style="406" customWidth="1"/>
    <col min="2" max="2" width="17.85546875" style="406" customWidth="1"/>
    <col min="3" max="3" width="61" style="406" customWidth="1"/>
    <col min="4" max="9" width="18" style="406" customWidth="1"/>
    <col min="10" max="10" width="2.7109375" style="406" customWidth="1"/>
    <col min="11" max="256" width="11.28515625" style="406" hidden="1"/>
    <col min="257" max="257" width="2.7109375" style="406" customWidth="1"/>
    <col min="258" max="258" width="17.85546875" style="406" customWidth="1"/>
    <col min="259" max="259" width="61" style="406" customWidth="1"/>
    <col min="260" max="265" width="18" style="406" customWidth="1"/>
    <col min="266" max="266" width="2.7109375" style="406" customWidth="1"/>
    <col min="267" max="512" width="11.28515625" style="406" hidden="1"/>
    <col min="513" max="513" width="2.7109375" style="406" customWidth="1"/>
    <col min="514" max="514" width="17.85546875" style="406" customWidth="1"/>
    <col min="515" max="515" width="61" style="406" customWidth="1"/>
    <col min="516" max="521" width="18" style="406" customWidth="1"/>
    <col min="522" max="522" width="2.7109375" style="406" customWidth="1"/>
    <col min="523" max="768" width="11.28515625" style="406" hidden="1"/>
    <col min="769" max="769" width="2.7109375" style="406" customWidth="1"/>
    <col min="770" max="770" width="17.85546875" style="406" customWidth="1"/>
    <col min="771" max="771" width="61" style="406" customWidth="1"/>
    <col min="772" max="777" width="18" style="406" customWidth="1"/>
    <col min="778" max="778" width="2.7109375" style="406" customWidth="1"/>
    <col min="779" max="1024" width="11.28515625" style="406" hidden="1"/>
    <col min="1025" max="1025" width="2.7109375" style="406" customWidth="1"/>
    <col min="1026" max="1026" width="17.85546875" style="406" customWidth="1"/>
    <col min="1027" max="1027" width="61" style="406" customWidth="1"/>
    <col min="1028" max="1033" width="18" style="406" customWidth="1"/>
    <col min="1034" max="1034" width="2.7109375" style="406" customWidth="1"/>
    <col min="1035" max="1280" width="11.28515625" style="406" hidden="1"/>
    <col min="1281" max="1281" width="2.7109375" style="406" customWidth="1"/>
    <col min="1282" max="1282" width="17.85546875" style="406" customWidth="1"/>
    <col min="1283" max="1283" width="61" style="406" customWidth="1"/>
    <col min="1284" max="1289" width="18" style="406" customWidth="1"/>
    <col min="1290" max="1290" width="2.7109375" style="406" customWidth="1"/>
    <col min="1291" max="1536" width="11.28515625" style="406" hidden="1"/>
    <col min="1537" max="1537" width="2.7109375" style="406" customWidth="1"/>
    <col min="1538" max="1538" width="17.85546875" style="406" customWidth="1"/>
    <col min="1539" max="1539" width="61" style="406" customWidth="1"/>
    <col min="1540" max="1545" width="18" style="406" customWidth="1"/>
    <col min="1546" max="1546" width="2.7109375" style="406" customWidth="1"/>
    <col min="1547" max="1792" width="11.28515625" style="406" hidden="1"/>
    <col min="1793" max="1793" width="2.7109375" style="406" customWidth="1"/>
    <col min="1794" max="1794" width="17.85546875" style="406" customWidth="1"/>
    <col min="1795" max="1795" width="61" style="406" customWidth="1"/>
    <col min="1796" max="1801" width="18" style="406" customWidth="1"/>
    <col min="1802" max="1802" width="2.7109375" style="406" customWidth="1"/>
    <col min="1803" max="2048" width="11.28515625" style="406" hidden="1"/>
    <col min="2049" max="2049" width="2.7109375" style="406" customWidth="1"/>
    <col min="2050" max="2050" width="17.85546875" style="406" customWidth="1"/>
    <col min="2051" max="2051" width="61" style="406" customWidth="1"/>
    <col min="2052" max="2057" width="18" style="406" customWidth="1"/>
    <col min="2058" max="2058" width="2.7109375" style="406" customWidth="1"/>
    <col min="2059" max="2304" width="11.28515625" style="406" hidden="1"/>
    <col min="2305" max="2305" width="2.7109375" style="406" customWidth="1"/>
    <col min="2306" max="2306" width="17.85546875" style="406" customWidth="1"/>
    <col min="2307" max="2307" width="61" style="406" customWidth="1"/>
    <col min="2308" max="2313" width="18" style="406" customWidth="1"/>
    <col min="2314" max="2314" width="2.7109375" style="406" customWidth="1"/>
    <col min="2315" max="2560" width="11.28515625" style="406" hidden="1"/>
    <col min="2561" max="2561" width="2.7109375" style="406" customWidth="1"/>
    <col min="2562" max="2562" width="17.85546875" style="406" customWidth="1"/>
    <col min="2563" max="2563" width="61" style="406" customWidth="1"/>
    <col min="2564" max="2569" width="18" style="406" customWidth="1"/>
    <col min="2570" max="2570" width="2.7109375" style="406" customWidth="1"/>
    <col min="2571" max="2816" width="11.28515625" style="406" hidden="1"/>
    <col min="2817" max="2817" width="2.7109375" style="406" customWidth="1"/>
    <col min="2818" max="2818" width="17.85546875" style="406" customWidth="1"/>
    <col min="2819" max="2819" width="61" style="406" customWidth="1"/>
    <col min="2820" max="2825" width="18" style="406" customWidth="1"/>
    <col min="2826" max="2826" width="2.7109375" style="406" customWidth="1"/>
    <col min="2827" max="3072" width="11.28515625" style="406" hidden="1"/>
    <col min="3073" max="3073" width="2.7109375" style="406" customWidth="1"/>
    <col min="3074" max="3074" width="17.85546875" style="406" customWidth="1"/>
    <col min="3075" max="3075" width="61" style="406" customWidth="1"/>
    <col min="3076" max="3081" width="18" style="406" customWidth="1"/>
    <col min="3082" max="3082" width="2.7109375" style="406" customWidth="1"/>
    <col min="3083" max="3328" width="11.28515625" style="406" hidden="1"/>
    <col min="3329" max="3329" width="2.7109375" style="406" customWidth="1"/>
    <col min="3330" max="3330" width="17.85546875" style="406" customWidth="1"/>
    <col min="3331" max="3331" width="61" style="406" customWidth="1"/>
    <col min="3332" max="3337" width="18" style="406" customWidth="1"/>
    <col min="3338" max="3338" width="2.7109375" style="406" customWidth="1"/>
    <col min="3339" max="3584" width="11.28515625" style="406" hidden="1"/>
    <col min="3585" max="3585" width="2.7109375" style="406" customWidth="1"/>
    <col min="3586" max="3586" width="17.85546875" style="406" customWidth="1"/>
    <col min="3587" max="3587" width="61" style="406" customWidth="1"/>
    <col min="3588" max="3593" width="18" style="406" customWidth="1"/>
    <col min="3594" max="3594" width="2.7109375" style="406" customWidth="1"/>
    <col min="3595" max="3840" width="11.28515625" style="406" hidden="1"/>
    <col min="3841" max="3841" width="2.7109375" style="406" customWidth="1"/>
    <col min="3842" max="3842" width="17.85546875" style="406" customWidth="1"/>
    <col min="3843" max="3843" width="61" style="406" customWidth="1"/>
    <col min="3844" max="3849" width="18" style="406" customWidth="1"/>
    <col min="3850" max="3850" width="2.7109375" style="406" customWidth="1"/>
    <col min="3851" max="4096" width="11.28515625" style="406" hidden="1"/>
    <col min="4097" max="4097" width="2.7109375" style="406" customWidth="1"/>
    <col min="4098" max="4098" width="17.85546875" style="406" customWidth="1"/>
    <col min="4099" max="4099" width="61" style="406" customWidth="1"/>
    <col min="4100" max="4105" width="18" style="406" customWidth="1"/>
    <col min="4106" max="4106" width="2.7109375" style="406" customWidth="1"/>
    <col min="4107" max="4352" width="11.28515625" style="406" hidden="1"/>
    <col min="4353" max="4353" width="2.7109375" style="406" customWidth="1"/>
    <col min="4354" max="4354" width="17.85546875" style="406" customWidth="1"/>
    <col min="4355" max="4355" width="61" style="406" customWidth="1"/>
    <col min="4356" max="4361" width="18" style="406" customWidth="1"/>
    <col min="4362" max="4362" width="2.7109375" style="406" customWidth="1"/>
    <col min="4363" max="4608" width="11.28515625" style="406" hidden="1"/>
    <col min="4609" max="4609" width="2.7109375" style="406" customWidth="1"/>
    <col min="4610" max="4610" width="17.85546875" style="406" customWidth="1"/>
    <col min="4611" max="4611" width="61" style="406" customWidth="1"/>
    <col min="4612" max="4617" width="18" style="406" customWidth="1"/>
    <col min="4618" max="4618" width="2.7109375" style="406" customWidth="1"/>
    <col min="4619" max="4864" width="11.28515625" style="406" hidden="1"/>
    <col min="4865" max="4865" width="2.7109375" style="406" customWidth="1"/>
    <col min="4866" max="4866" width="17.85546875" style="406" customWidth="1"/>
    <col min="4867" max="4867" width="61" style="406" customWidth="1"/>
    <col min="4868" max="4873" width="18" style="406" customWidth="1"/>
    <col min="4874" max="4874" width="2.7109375" style="406" customWidth="1"/>
    <col min="4875" max="5120" width="11.28515625" style="406" hidden="1"/>
    <col min="5121" max="5121" width="2.7109375" style="406" customWidth="1"/>
    <col min="5122" max="5122" width="17.85546875" style="406" customWidth="1"/>
    <col min="5123" max="5123" width="61" style="406" customWidth="1"/>
    <col min="5124" max="5129" width="18" style="406" customWidth="1"/>
    <col min="5130" max="5130" width="2.7109375" style="406" customWidth="1"/>
    <col min="5131" max="5376" width="11.28515625" style="406" hidden="1"/>
    <col min="5377" max="5377" width="2.7109375" style="406" customWidth="1"/>
    <col min="5378" max="5378" width="17.85546875" style="406" customWidth="1"/>
    <col min="5379" max="5379" width="61" style="406" customWidth="1"/>
    <col min="5380" max="5385" width="18" style="406" customWidth="1"/>
    <col min="5386" max="5386" width="2.7109375" style="406" customWidth="1"/>
    <col min="5387" max="5632" width="11.28515625" style="406" hidden="1"/>
    <col min="5633" max="5633" width="2.7109375" style="406" customWidth="1"/>
    <col min="5634" max="5634" width="17.85546875" style="406" customWidth="1"/>
    <col min="5635" max="5635" width="61" style="406" customWidth="1"/>
    <col min="5636" max="5641" width="18" style="406" customWidth="1"/>
    <col min="5642" max="5642" width="2.7109375" style="406" customWidth="1"/>
    <col min="5643" max="5888" width="11.28515625" style="406" hidden="1"/>
    <col min="5889" max="5889" width="2.7109375" style="406" customWidth="1"/>
    <col min="5890" max="5890" width="17.85546875" style="406" customWidth="1"/>
    <col min="5891" max="5891" width="61" style="406" customWidth="1"/>
    <col min="5892" max="5897" width="18" style="406" customWidth="1"/>
    <col min="5898" max="5898" width="2.7109375" style="406" customWidth="1"/>
    <col min="5899" max="6144" width="11.28515625" style="406" hidden="1"/>
    <col min="6145" max="6145" width="2.7109375" style="406" customWidth="1"/>
    <col min="6146" max="6146" width="17.85546875" style="406" customWidth="1"/>
    <col min="6147" max="6147" width="61" style="406" customWidth="1"/>
    <col min="6148" max="6153" width="18" style="406" customWidth="1"/>
    <col min="6154" max="6154" width="2.7109375" style="406" customWidth="1"/>
    <col min="6155" max="6400" width="11.28515625" style="406" hidden="1"/>
    <col min="6401" max="6401" width="2.7109375" style="406" customWidth="1"/>
    <col min="6402" max="6402" width="17.85546875" style="406" customWidth="1"/>
    <col min="6403" max="6403" width="61" style="406" customWidth="1"/>
    <col min="6404" max="6409" width="18" style="406" customWidth="1"/>
    <col min="6410" max="6410" width="2.7109375" style="406" customWidth="1"/>
    <col min="6411" max="6656" width="11.28515625" style="406" hidden="1"/>
    <col min="6657" max="6657" width="2.7109375" style="406" customWidth="1"/>
    <col min="6658" max="6658" width="17.85546875" style="406" customWidth="1"/>
    <col min="6659" max="6659" width="61" style="406" customWidth="1"/>
    <col min="6660" max="6665" width="18" style="406" customWidth="1"/>
    <col min="6666" max="6666" width="2.7109375" style="406" customWidth="1"/>
    <col min="6667" max="6912" width="11.28515625" style="406" hidden="1"/>
    <col min="6913" max="6913" width="2.7109375" style="406" customWidth="1"/>
    <col min="6914" max="6914" width="17.85546875" style="406" customWidth="1"/>
    <col min="6915" max="6915" width="61" style="406" customWidth="1"/>
    <col min="6916" max="6921" width="18" style="406" customWidth="1"/>
    <col min="6922" max="6922" width="2.7109375" style="406" customWidth="1"/>
    <col min="6923" max="7168" width="11.28515625" style="406" hidden="1"/>
    <col min="7169" max="7169" width="2.7109375" style="406" customWidth="1"/>
    <col min="7170" max="7170" width="17.85546875" style="406" customWidth="1"/>
    <col min="7171" max="7171" width="61" style="406" customWidth="1"/>
    <col min="7172" max="7177" width="18" style="406" customWidth="1"/>
    <col min="7178" max="7178" width="2.7109375" style="406" customWidth="1"/>
    <col min="7179" max="7424" width="11.28515625" style="406" hidden="1"/>
    <col min="7425" max="7425" width="2.7109375" style="406" customWidth="1"/>
    <col min="7426" max="7426" width="17.85546875" style="406" customWidth="1"/>
    <col min="7427" max="7427" width="61" style="406" customWidth="1"/>
    <col min="7428" max="7433" width="18" style="406" customWidth="1"/>
    <col min="7434" max="7434" width="2.7109375" style="406" customWidth="1"/>
    <col min="7435" max="7680" width="11.28515625" style="406" hidden="1"/>
    <col min="7681" max="7681" width="2.7109375" style="406" customWidth="1"/>
    <col min="7682" max="7682" width="17.85546875" style="406" customWidth="1"/>
    <col min="7683" max="7683" width="61" style="406" customWidth="1"/>
    <col min="7684" max="7689" width="18" style="406" customWidth="1"/>
    <col min="7690" max="7690" width="2.7109375" style="406" customWidth="1"/>
    <col min="7691" max="7936" width="11.28515625" style="406" hidden="1"/>
    <col min="7937" max="7937" width="2.7109375" style="406" customWidth="1"/>
    <col min="7938" max="7938" width="17.85546875" style="406" customWidth="1"/>
    <col min="7939" max="7939" width="61" style="406" customWidth="1"/>
    <col min="7940" max="7945" width="18" style="406" customWidth="1"/>
    <col min="7946" max="7946" width="2.7109375" style="406" customWidth="1"/>
    <col min="7947" max="8192" width="11.28515625" style="406" hidden="1"/>
    <col min="8193" max="8193" width="2.7109375" style="406" customWidth="1"/>
    <col min="8194" max="8194" width="17.85546875" style="406" customWidth="1"/>
    <col min="8195" max="8195" width="61" style="406" customWidth="1"/>
    <col min="8196" max="8201" width="18" style="406" customWidth="1"/>
    <col min="8202" max="8202" width="2.7109375" style="406" customWidth="1"/>
    <col min="8203" max="8448" width="11.28515625" style="406" hidden="1"/>
    <col min="8449" max="8449" width="2.7109375" style="406" customWidth="1"/>
    <col min="8450" max="8450" width="17.85546875" style="406" customWidth="1"/>
    <col min="8451" max="8451" width="61" style="406" customWidth="1"/>
    <col min="8452" max="8457" width="18" style="406" customWidth="1"/>
    <col min="8458" max="8458" width="2.7109375" style="406" customWidth="1"/>
    <col min="8459" max="8704" width="11.28515625" style="406" hidden="1"/>
    <col min="8705" max="8705" width="2.7109375" style="406" customWidth="1"/>
    <col min="8706" max="8706" width="17.85546875" style="406" customWidth="1"/>
    <col min="8707" max="8707" width="61" style="406" customWidth="1"/>
    <col min="8708" max="8713" width="18" style="406" customWidth="1"/>
    <col min="8714" max="8714" width="2.7109375" style="406" customWidth="1"/>
    <col min="8715" max="8960" width="11.28515625" style="406" hidden="1"/>
    <col min="8961" max="8961" width="2.7109375" style="406" customWidth="1"/>
    <col min="8962" max="8962" width="17.85546875" style="406" customWidth="1"/>
    <col min="8963" max="8963" width="61" style="406" customWidth="1"/>
    <col min="8964" max="8969" width="18" style="406" customWidth="1"/>
    <col min="8970" max="8970" width="2.7109375" style="406" customWidth="1"/>
    <col min="8971" max="9216" width="11.28515625" style="406" hidden="1"/>
    <col min="9217" max="9217" width="2.7109375" style="406" customWidth="1"/>
    <col min="9218" max="9218" width="17.85546875" style="406" customWidth="1"/>
    <col min="9219" max="9219" width="61" style="406" customWidth="1"/>
    <col min="9220" max="9225" width="18" style="406" customWidth="1"/>
    <col min="9226" max="9226" width="2.7109375" style="406" customWidth="1"/>
    <col min="9227" max="9472" width="11.28515625" style="406" hidden="1"/>
    <col min="9473" max="9473" width="2.7109375" style="406" customWidth="1"/>
    <col min="9474" max="9474" width="17.85546875" style="406" customWidth="1"/>
    <col min="9475" max="9475" width="61" style="406" customWidth="1"/>
    <col min="9476" max="9481" width="18" style="406" customWidth="1"/>
    <col min="9482" max="9482" width="2.7109375" style="406" customWidth="1"/>
    <col min="9483" max="9728" width="11.28515625" style="406" hidden="1"/>
    <col min="9729" max="9729" width="2.7109375" style="406" customWidth="1"/>
    <col min="9730" max="9730" width="17.85546875" style="406" customWidth="1"/>
    <col min="9731" max="9731" width="61" style="406" customWidth="1"/>
    <col min="9732" max="9737" width="18" style="406" customWidth="1"/>
    <col min="9738" max="9738" width="2.7109375" style="406" customWidth="1"/>
    <col min="9739" max="9984" width="11.28515625" style="406" hidden="1"/>
    <col min="9985" max="9985" width="2.7109375" style="406" customWidth="1"/>
    <col min="9986" max="9986" width="17.85546875" style="406" customWidth="1"/>
    <col min="9987" max="9987" width="61" style="406" customWidth="1"/>
    <col min="9988" max="9993" width="18" style="406" customWidth="1"/>
    <col min="9994" max="9994" width="2.7109375" style="406" customWidth="1"/>
    <col min="9995" max="10240" width="11.28515625" style="406" hidden="1"/>
    <col min="10241" max="10241" width="2.7109375" style="406" customWidth="1"/>
    <col min="10242" max="10242" width="17.85546875" style="406" customWidth="1"/>
    <col min="10243" max="10243" width="61" style="406" customWidth="1"/>
    <col min="10244" max="10249" width="18" style="406" customWidth="1"/>
    <col min="10250" max="10250" width="2.7109375" style="406" customWidth="1"/>
    <col min="10251" max="10496" width="11.28515625" style="406" hidden="1"/>
    <col min="10497" max="10497" width="2.7109375" style="406" customWidth="1"/>
    <col min="10498" max="10498" width="17.85546875" style="406" customWidth="1"/>
    <col min="10499" max="10499" width="61" style="406" customWidth="1"/>
    <col min="10500" max="10505" width="18" style="406" customWidth="1"/>
    <col min="10506" max="10506" width="2.7109375" style="406" customWidth="1"/>
    <col min="10507" max="10752" width="11.28515625" style="406" hidden="1"/>
    <col min="10753" max="10753" width="2.7109375" style="406" customWidth="1"/>
    <col min="10754" max="10754" width="17.85546875" style="406" customWidth="1"/>
    <col min="10755" max="10755" width="61" style="406" customWidth="1"/>
    <col min="10756" max="10761" width="18" style="406" customWidth="1"/>
    <col min="10762" max="10762" width="2.7109375" style="406" customWidth="1"/>
    <col min="10763" max="11008" width="11.28515625" style="406" hidden="1"/>
    <col min="11009" max="11009" width="2.7109375" style="406" customWidth="1"/>
    <col min="11010" max="11010" width="17.85546875" style="406" customWidth="1"/>
    <col min="11011" max="11011" width="61" style="406" customWidth="1"/>
    <col min="11012" max="11017" width="18" style="406" customWidth="1"/>
    <col min="11018" max="11018" width="2.7109375" style="406" customWidth="1"/>
    <col min="11019" max="11264" width="11.28515625" style="406" hidden="1"/>
    <col min="11265" max="11265" width="2.7109375" style="406" customWidth="1"/>
    <col min="11266" max="11266" width="17.85546875" style="406" customWidth="1"/>
    <col min="11267" max="11267" width="61" style="406" customWidth="1"/>
    <col min="11268" max="11273" width="18" style="406" customWidth="1"/>
    <col min="11274" max="11274" width="2.7109375" style="406" customWidth="1"/>
    <col min="11275" max="11520" width="11.28515625" style="406" hidden="1"/>
    <col min="11521" max="11521" width="2.7109375" style="406" customWidth="1"/>
    <col min="11522" max="11522" width="17.85546875" style="406" customWidth="1"/>
    <col min="11523" max="11523" width="61" style="406" customWidth="1"/>
    <col min="11524" max="11529" width="18" style="406" customWidth="1"/>
    <col min="11530" max="11530" width="2.7109375" style="406" customWidth="1"/>
    <col min="11531" max="11776" width="11.28515625" style="406" hidden="1"/>
    <col min="11777" max="11777" width="2.7109375" style="406" customWidth="1"/>
    <col min="11778" max="11778" width="17.85546875" style="406" customWidth="1"/>
    <col min="11779" max="11779" width="61" style="406" customWidth="1"/>
    <col min="11780" max="11785" width="18" style="406" customWidth="1"/>
    <col min="11786" max="11786" width="2.7109375" style="406" customWidth="1"/>
    <col min="11787" max="12032" width="11.28515625" style="406" hidden="1"/>
    <col min="12033" max="12033" width="2.7109375" style="406" customWidth="1"/>
    <col min="12034" max="12034" width="17.85546875" style="406" customWidth="1"/>
    <col min="12035" max="12035" width="61" style="406" customWidth="1"/>
    <col min="12036" max="12041" width="18" style="406" customWidth="1"/>
    <col min="12042" max="12042" width="2.7109375" style="406" customWidth="1"/>
    <col min="12043" max="12288" width="11.28515625" style="406" hidden="1"/>
    <col min="12289" max="12289" width="2.7109375" style="406" customWidth="1"/>
    <col min="12290" max="12290" width="17.85546875" style="406" customWidth="1"/>
    <col min="12291" max="12291" width="61" style="406" customWidth="1"/>
    <col min="12292" max="12297" width="18" style="406" customWidth="1"/>
    <col min="12298" max="12298" width="2.7109375" style="406" customWidth="1"/>
    <col min="12299" max="12544" width="11.28515625" style="406" hidden="1"/>
    <col min="12545" max="12545" width="2.7109375" style="406" customWidth="1"/>
    <col min="12546" max="12546" width="17.85546875" style="406" customWidth="1"/>
    <col min="12547" max="12547" width="61" style="406" customWidth="1"/>
    <col min="12548" max="12553" width="18" style="406" customWidth="1"/>
    <col min="12554" max="12554" width="2.7109375" style="406" customWidth="1"/>
    <col min="12555" max="12800" width="11.28515625" style="406" hidden="1"/>
    <col min="12801" max="12801" width="2.7109375" style="406" customWidth="1"/>
    <col min="12802" max="12802" width="17.85546875" style="406" customWidth="1"/>
    <col min="12803" max="12803" width="61" style="406" customWidth="1"/>
    <col min="12804" max="12809" width="18" style="406" customWidth="1"/>
    <col min="12810" max="12810" width="2.7109375" style="406" customWidth="1"/>
    <col min="12811" max="13056" width="11.28515625" style="406" hidden="1"/>
    <col min="13057" max="13057" width="2.7109375" style="406" customWidth="1"/>
    <col min="13058" max="13058" width="17.85546875" style="406" customWidth="1"/>
    <col min="13059" max="13059" width="61" style="406" customWidth="1"/>
    <col min="13060" max="13065" width="18" style="406" customWidth="1"/>
    <col min="13066" max="13066" width="2.7109375" style="406" customWidth="1"/>
    <col min="13067" max="13312" width="11.28515625" style="406" hidden="1"/>
    <col min="13313" max="13313" width="2.7109375" style="406" customWidth="1"/>
    <col min="13314" max="13314" width="17.85546875" style="406" customWidth="1"/>
    <col min="13315" max="13315" width="61" style="406" customWidth="1"/>
    <col min="13316" max="13321" width="18" style="406" customWidth="1"/>
    <col min="13322" max="13322" width="2.7109375" style="406" customWidth="1"/>
    <col min="13323" max="13568" width="11.28515625" style="406" hidden="1"/>
    <col min="13569" max="13569" width="2.7109375" style="406" customWidth="1"/>
    <col min="13570" max="13570" width="17.85546875" style="406" customWidth="1"/>
    <col min="13571" max="13571" width="61" style="406" customWidth="1"/>
    <col min="13572" max="13577" width="18" style="406" customWidth="1"/>
    <col min="13578" max="13578" width="2.7109375" style="406" customWidth="1"/>
    <col min="13579" max="13824" width="11.28515625" style="406" hidden="1"/>
    <col min="13825" max="13825" width="2.7109375" style="406" customWidth="1"/>
    <col min="13826" max="13826" width="17.85546875" style="406" customWidth="1"/>
    <col min="13827" max="13827" width="61" style="406" customWidth="1"/>
    <col min="13828" max="13833" width="18" style="406" customWidth="1"/>
    <col min="13834" max="13834" width="2.7109375" style="406" customWidth="1"/>
    <col min="13835" max="14080" width="11.28515625" style="406" hidden="1"/>
    <col min="14081" max="14081" width="2.7109375" style="406" customWidth="1"/>
    <col min="14082" max="14082" width="17.85546875" style="406" customWidth="1"/>
    <col min="14083" max="14083" width="61" style="406" customWidth="1"/>
    <col min="14084" max="14089" width="18" style="406" customWidth="1"/>
    <col min="14090" max="14090" width="2.7109375" style="406" customWidth="1"/>
    <col min="14091" max="14336" width="11.28515625" style="406" hidden="1"/>
    <col min="14337" max="14337" width="2.7109375" style="406" customWidth="1"/>
    <col min="14338" max="14338" width="17.85546875" style="406" customWidth="1"/>
    <col min="14339" max="14339" width="61" style="406" customWidth="1"/>
    <col min="14340" max="14345" width="18" style="406" customWidth="1"/>
    <col min="14346" max="14346" width="2.7109375" style="406" customWidth="1"/>
    <col min="14347" max="14592" width="11.28515625" style="406" hidden="1"/>
    <col min="14593" max="14593" width="2.7109375" style="406" customWidth="1"/>
    <col min="14594" max="14594" width="17.85546875" style="406" customWidth="1"/>
    <col min="14595" max="14595" width="61" style="406" customWidth="1"/>
    <col min="14596" max="14601" width="18" style="406" customWidth="1"/>
    <col min="14602" max="14602" width="2.7109375" style="406" customWidth="1"/>
    <col min="14603" max="14848" width="11.28515625" style="406" hidden="1"/>
    <col min="14849" max="14849" width="2.7109375" style="406" customWidth="1"/>
    <col min="14850" max="14850" width="17.85546875" style="406" customWidth="1"/>
    <col min="14851" max="14851" width="61" style="406" customWidth="1"/>
    <col min="14852" max="14857" width="18" style="406" customWidth="1"/>
    <col min="14858" max="14858" width="2.7109375" style="406" customWidth="1"/>
    <col min="14859" max="15104" width="11.28515625" style="406" hidden="1"/>
    <col min="15105" max="15105" width="2.7109375" style="406" customWidth="1"/>
    <col min="15106" max="15106" width="17.85546875" style="406" customWidth="1"/>
    <col min="15107" max="15107" width="61" style="406" customWidth="1"/>
    <col min="15108" max="15113" width="18" style="406" customWidth="1"/>
    <col min="15114" max="15114" width="2.7109375" style="406" customWidth="1"/>
    <col min="15115" max="15360" width="11.28515625" style="406" hidden="1"/>
    <col min="15361" max="15361" width="2.7109375" style="406" customWidth="1"/>
    <col min="15362" max="15362" width="17.85546875" style="406" customWidth="1"/>
    <col min="15363" max="15363" width="61" style="406" customWidth="1"/>
    <col min="15364" max="15369" width="18" style="406" customWidth="1"/>
    <col min="15370" max="15370" width="2.7109375" style="406" customWidth="1"/>
    <col min="15371" max="15616" width="11.28515625" style="406" hidden="1"/>
    <col min="15617" max="15617" width="2.7109375" style="406" customWidth="1"/>
    <col min="15618" max="15618" width="17.85546875" style="406" customWidth="1"/>
    <col min="15619" max="15619" width="61" style="406" customWidth="1"/>
    <col min="15620" max="15625" width="18" style="406" customWidth="1"/>
    <col min="15626" max="15626" width="2.7109375" style="406" customWidth="1"/>
    <col min="15627" max="15872" width="11.28515625" style="406" hidden="1"/>
    <col min="15873" max="15873" width="2.7109375" style="406" customWidth="1"/>
    <col min="15874" max="15874" width="17.85546875" style="406" customWidth="1"/>
    <col min="15875" max="15875" width="61" style="406" customWidth="1"/>
    <col min="15876" max="15881" width="18" style="406" customWidth="1"/>
    <col min="15882" max="15882" width="2.7109375" style="406" customWidth="1"/>
    <col min="15883" max="16128" width="11.28515625" style="406" hidden="1"/>
    <col min="16129" max="16129" width="2.7109375" style="406" customWidth="1"/>
    <col min="16130" max="16130" width="17.85546875" style="406" customWidth="1"/>
    <col min="16131" max="16131" width="61" style="406" customWidth="1"/>
    <col min="16132" max="16137" width="18" style="406" customWidth="1"/>
    <col min="16138" max="16138" width="2.7109375" style="406" customWidth="1"/>
    <col min="16139" max="16384" width="11.28515625" style="406" hidden="1"/>
  </cols>
  <sheetData>
    <row r="1" spans="2:9"/>
    <row r="2" spans="2:9" ht="15">
      <c r="B2" s="618" t="s">
        <v>404</v>
      </c>
      <c r="C2" s="619"/>
      <c r="D2" s="619"/>
      <c r="E2" s="619"/>
      <c r="F2" s="619"/>
      <c r="G2" s="619"/>
      <c r="H2" s="619"/>
      <c r="I2" s="620"/>
    </row>
    <row r="3" spans="2:9" ht="15">
      <c r="B3" s="621" t="s">
        <v>61</v>
      </c>
      <c r="C3" s="622"/>
      <c r="D3" s="622"/>
      <c r="E3" s="622"/>
      <c r="F3" s="622"/>
      <c r="G3" s="622"/>
      <c r="H3" s="622"/>
      <c r="I3" s="623"/>
    </row>
    <row r="4" spans="2:9" ht="15">
      <c r="B4" s="624" t="s">
        <v>240</v>
      </c>
      <c r="C4" s="625"/>
      <c r="D4" s="625"/>
      <c r="E4" s="625"/>
      <c r="F4" s="625"/>
      <c r="G4" s="625"/>
      <c r="H4" s="625"/>
      <c r="I4" s="626"/>
    </row>
    <row r="5" spans="2:9" ht="15">
      <c r="B5" s="624" t="s">
        <v>306</v>
      </c>
      <c r="C5" s="625"/>
      <c r="D5" s="625"/>
      <c r="E5" s="625"/>
      <c r="F5" s="625"/>
      <c r="G5" s="625"/>
      <c r="H5" s="625"/>
      <c r="I5" s="626"/>
    </row>
    <row r="6" spans="2:9" ht="15">
      <c r="B6" s="627" t="s">
        <v>405</v>
      </c>
      <c r="C6" s="628"/>
      <c r="D6" s="628"/>
      <c r="E6" s="628"/>
      <c r="F6" s="628"/>
      <c r="G6" s="628"/>
      <c r="H6" s="628"/>
      <c r="I6" s="629"/>
    </row>
    <row r="7" spans="2:9">
      <c r="B7" s="318"/>
      <c r="C7" s="318"/>
      <c r="D7" s="318"/>
      <c r="E7" s="318"/>
      <c r="F7" s="318"/>
      <c r="G7" s="318"/>
      <c r="H7" s="318"/>
      <c r="I7" s="318"/>
    </row>
    <row r="8" spans="2:9">
      <c r="B8" s="639" t="s">
        <v>60</v>
      </c>
      <c r="C8" s="645"/>
      <c r="D8" s="636" t="s">
        <v>242</v>
      </c>
      <c r="E8" s="637"/>
      <c r="F8" s="637"/>
      <c r="G8" s="637"/>
      <c r="H8" s="638"/>
      <c r="I8" s="649" t="s">
        <v>243</v>
      </c>
    </row>
    <row r="9" spans="2:9" ht="27.75" customHeight="1">
      <c r="B9" s="646"/>
      <c r="C9" s="647"/>
      <c r="D9" s="407" t="s">
        <v>244</v>
      </c>
      <c r="E9" s="408" t="s">
        <v>245</v>
      </c>
      <c r="F9" s="407" t="s">
        <v>216</v>
      </c>
      <c r="G9" s="407" t="s">
        <v>217</v>
      </c>
      <c r="H9" s="407" t="s">
        <v>246</v>
      </c>
      <c r="I9" s="650"/>
    </row>
    <row r="10" spans="2:9">
      <c r="B10" s="640"/>
      <c r="C10" s="648"/>
      <c r="D10" s="407">
        <v>1</v>
      </c>
      <c r="E10" s="407">
        <v>2</v>
      </c>
      <c r="F10" s="407" t="s">
        <v>247</v>
      </c>
      <c r="G10" s="407">
        <v>4</v>
      </c>
      <c r="H10" s="407">
        <v>5</v>
      </c>
      <c r="I10" s="409" t="s">
        <v>248</v>
      </c>
    </row>
    <row r="11" spans="2:9">
      <c r="B11" s="410"/>
      <c r="C11" s="411"/>
      <c r="D11" s="412"/>
      <c r="E11" s="412"/>
      <c r="F11" s="412"/>
      <c r="G11" s="412"/>
      <c r="H11" s="412"/>
      <c r="I11" s="412"/>
    </row>
    <row r="12" spans="2:9">
      <c r="B12" s="643" t="s">
        <v>307</v>
      </c>
      <c r="C12" s="644"/>
      <c r="D12" s="413">
        <f t="shared" ref="D12:I12" si="0">SUM(D13:D20)</f>
        <v>0</v>
      </c>
      <c r="E12" s="413">
        <f t="shared" si="0"/>
        <v>0</v>
      </c>
      <c r="F12" s="413">
        <f t="shared" si="0"/>
        <v>0</v>
      </c>
      <c r="G12" s="413">
        <f t="shared" si="0"/>
        <v>0</v>
      </c>
      <c r="H12" s="413">
        <f t="shared" si="0"/>
        <v>0</v>
      </c>
      <c r="I12" s="413">
        <f t="shared" si="0"/>
        <v>0</v>
      </c>
    </row>
    <row r="13" spans="2:9" ht="15" customHeight="1">
      <c r="B13" s="641" t="s">
        <v>308</v>
      </c>
      <c r="C13" s="642"/>
      <c r="D13" s="414">
        <v>0</v>
      </c>
      <c r="E13" s="414">
        <v>0</v>
      </c>
      <c r="F13" s="415">
        <f>D13+E13</f>
        <v>0</v>
      </c>
      <c r="G13" s="414">
        <v>0</v>
      </c>
      <c r="H13" s="414">
        <v>0</v>
      </c>
      <c r="I13" s="415">
        <f>F13-G13</f>
        <v>0</v>
      </c>
    </row>
    <row r="14" spans="2:9" ht="15" customHeight="1">
      <c r="B14" s="641" t="s">
        <v>309</v>
      </c>
      <c r="C14" s="642"/>
      <c r="D14" s="414">
        <v>0</v>
      </c>
      <c r="E14" s="414">
        <v>0</v>
      </c>
      <c r="F14" s="415">
        <f t="shared" ref="F14:F20" si="1">D14+E14</f>
        <v>0</v>
      </c>
      <c r="G14" s="414">
        <v>0</v>
      </c>
      <c r="H14" s="414">
        <v>0</v>
      </c>
      <c r="I14" s="415">
        <f t="shared" ref="I14:I20" si="2">F14-G14</f>
        <v>0</v>
      </c>
    </row>
    <row r="15" spans="2:9" ht="15" customHeight="1">
      <c r="B15" s="641" t="s">
        <v>310</v>
      </c>
      <c r="C15" s="642"/>
      <c r="D15" s="414">
        <v>0</v>
      </c>
      <c r="E15" s="414">
        <v>0</v>
      </c>
      <c r="F15" s="415">
        <f t="shared" si="1"/>
        <v>0</v>
      </c>
      <c r="G15" s="414">
        <v>0</v>
      </c>
      <c r="H15" s="414">
        <v>0</v>
      </c>
      <c r="I15" s="415">
        <f t="shared" si="2"/>
        <v>0</v>
      </c>
    </row>
    <row r="16" spans="2:9" ht="15" customHeight="1">
      <c r="B16" s="641" t="s">
        <v>311</v>
      </c>
      <c r="C16" s="642"/>
      <c r="D16" s="414">
        <v>0</v>
      </c>
      <c r="E16" s="414">
        <v>0</v>
      </c>
      <c r="F16" s="415">
        <f t="shared" si="1"/>
        <v>0</v>
      </c>
      <c r="G16" s="414">
        <v>0</v>
      </c>
      <c r="H16" s="414">
        <v>0</v>
      </c>
      <c r="I16" s="415">
        <f t="shared" si="2"/>
        <v>0</v>
      </c>
    </row>
    <row r="17" spans="2:9" ht="15" customHeight="1">
      <c r="B17" s="641" t="s">
        <v>312</v>
      </c>
      <c r="C17" s="642"/>
      <c r="D17" s="414">
        <v>0</v>
      </c>
      <c r="E17" s="414">
        <v>0</v>
      </c>
      <c r="F17" s="415">
        <f t="shared" si="1"/>
        <v>0</v>
      </c>
      <c r="G17" s="414">
        <v>0</v>
      </c>
      <c r="H17" s="414">
        <v>0</v>
      </c>
      <c r="I17" s="415">
        <f t="shared" si="2"/>
        <v>0</v>
      </c>
    </row>
    <row r="18" spans="2:9" ht="15" customHeight="1">
      <c r="B18" s="641" t="s">
        <v>313</v>
      </c>
      <c r="C18" s="642"/>
      <c r="D18" s="414">
        <v>0</v>
      </c>
      <c r="E18" s="414">
        <v>0</v>
      </c>
      <c r="F18" s="415">
        <f t="shared" si="1"/>
        <v>0</v>
      </c>
      <c r="G18" s="414">
        <v>0</v>
      </c>
      <c r="H18" s="414">
        <v>0</v>
      </c>
      <c r="I18" s="415">
        <f t="shared" si="2"/>
        <v>0</v>
      </c>
    </row>
    <row r="19" spans="2:9" ht="15" customHeight="1">
      <c r="B19" s="641" t="s">
        <v>314</v>
      </c>
      <c r="C19" s="642"/>
      <c r="D19" s="414">
        <v>0</v>
      </c>
      <c r="E19" s="414">
        <v>0</v>
      </c>
      <c r="F19" s="415">
        <f t="shared" si="1"/>
        <v>0</v>
      </c>
      <c r="G19" s="414">
        <v>0</v>
      </c>
      <c r="H19" s="414">
        <v>0</v>
      </c>
      <c r="I19" s="415">
        <f t="shared" si="2"/>
        <v>0</v>
      </c>
    </row>
    <row r="20" spans="2:9" ht="15" customHeight="1">
      <c r="B20" s="641" t="s">
        <v>315</v>
      </c>
      <c r="C20" s="642"/>
      <c r="D20" s="414">
        <v>0</v>
      </c>
      <c r="E20" s="414">
        <v>0</v>
      </c>
      <c r="F20" s="415">
        <f t="shared" si="1"/>
        <v>0</v>
      </c>
      <c r="G20" s="414">
        <v>0</v>
      </c>
      <c r="H20" s="414">
        <v>0</v>
      </c>
      <c r="I20" s="415">
        <f t="shared" si="2"/>
        <v>0</v>
      </c>
    </row>
    <row r="21" spans="2:9">
      <c r="B21" s="416"/>
      <c r="C21" s="417"/>
      <c r="D21" s="418"/>
      <c r="E21" s="418"/>
      <c r="F21" s="418"/>
      <c r="G21" s="418"/>
      <c r="H21" s="418"/>
      <c r="I21" s="418"/>
    </row>
    <row r="22" spans="2:9">
      <c r="B22" s="643" t="s">
        <v>316</v>
      </c>
      <c r="C22" s="644"/>
      <c r="D22" s="413">
        <f t="shared" ref="D22:I22" si="3">SUM(D23:D29)</f>
        <v>12647481</v>
      </c>
      <c r="E22" s="413">
        <f t="shared" si="3"/>
        <v>5926120</v>
      </c>
      <c r="F22" s="413">
        <f t="shared" si="3"/>
        <v>18573601</v>
      </c>
      <c r="G22" s="413">
        <f t="shared" si="3"/>
        <v>8604963</v>
      </c>
      <c r="H22" s="413">
        <f t="shared" si="3"/>
        <v>8586554</v>
      </c>
      <c r="I22" s="413">
        <f t="shared" si="3"/>
        <v>9968638</v>
      </c>
    </row>
    <row r="23" spans="2:9" ht="15" customHeight="1">
      <c r="B23" s="641" t="s">
        <v>317</v>
      </c>
      <c r="C23" s="642"/>
      <c r="D23" s="419">
        <v>0</v>
      </c>
      <c r="E23" s="419">
        <v>0</v>
      </c>
      <c r="F23" s="415">
        <f>D23+E23</f>
        <v>0</v>
      </c>
      <c r="G23" s="419">
        <v>0</v>
      </c>
      <c r="H23" s="419">
        <v>0</v>
      </c>
      <c r="I23" s="415">
        <f>F23-G23</f>
        <v>0</v>
      </c>
    </row>
    <row r="24" spans="2:9" ht="15" customHeight="1">
      <c r="B24" s="641" t="s">
        <v>318</v>
      </c>
      <c r="C24" s="642"/>
      <c r="D24" s="419">
        <v>0</v>
      </c>
      <c r="E24" s="419">
        <v>0</v>
      </c>
      <c r="F24" s="415">
        <f t="shared" ref="F24:F26" si="4">D24+E24</f>
        <v>0</v>
      </c>
      <c r="G24" s="419">
        <v>0</v>
      </c>
      <c r="H24" s="419">
        <v>0</v>
      </c>
      <c r="I24" s="415">
        <f t="shared" ref="I24:I29" si="5">F24-G24</f>
        <v>0</v>
      </c>
    </row>
    <row r="25" spans="2:9" ht="15" customHeight="1">
      <c r="B25" s="641" t="s">
        <v>319</v>
      </c>
      <c r="C25" s="642"/>
      <c r="D25" s="419">
        <v>0</v>
      </c>
      <c r="E25" s="419">
        <v>0</v>
      </c>
      <c r="F25" s="415">
        <f t="shared" si="4"/>
        <v>0</v>
      </c>
      <c r="G25" s="419">
        <v>0</v>
      </c>
      <c r="H25" s="419">
        <v>0</v>
      </c>
      <c r="I25" s="415">
        <f t="shared" si="5"/>
        <v>0</v>
      </c>
    </row>
    <row r="26" spans="2:9" ht="15" customHeight="1">
      <c r="B26" s="641" t="s">
        <v>320</v>
      </c>
      <c r="C26" s="642"/>
      <c r="D26" s="419">
        <v>0</v>
      </c>
      <c r="E26" s="419">
        <v>0</v>
      </c>
      <c r="F26" s="415">
        <f t="shared" si="4"/>
        <v>0</v>
      </c>
      <c r="G26" s="419">
        <v>0</v>
      </c>
      <c r="H26" s="419">
        <v>0</v>
      </c>
      <c r="I26" s="415">
        <f t="shared" si="5"/>
        <v>0</v>
      </c>
    </row>
    <row r="27" spans="2:9" ht="15" customHeight="1">
      <c r="B27" s="641" t="s">
        <v>321</v>
      </c>
      <c r="C27" s="642"/>
      <c r="D27" s="419">
        <v>12647481</v>
      </c>
      <c r="E27" s="419">
        <v>5926120</v>
      </c>
      <c r="F27" s="415">
        <f t="shared" ref="F27:F29" si="6">D27+E27</f>
        <v>18573601</v>
      </c>
      <c r="G27" s="419">
        <v>8604963</v>
      </c>
      <c r="H27" s="419">
        <v>8586554</v>
      </c>
      <c r="I27" s="415">
        <f t="shared" si="5"/>
        <v>9968638</v>
      </c>
    </row>
    <row r="28" spans="2:9" ht="15" customHeight="1">
      <c r="B28" s="641" t="s">
        <v>322</v>
      </c>
      <c r="C28" s="642"/>
      <c r="D28" s="419">
        <v>0</v>
      </c>
      <c r="E28" s="419">
        <v>0</v>
      </c>
      <c r="F28" s="415">
        <f t="shared" si="6"/>
        <v>0</v>
      </c>
      <c r="G28" s="419">
        <v>0</v>
      </c>
      <c r="H28" s="419">
        <v>0</v>
      </c>
      <c r="I28" s="415">
        <f t="shared" si="5"/>
        <v>0</v>
      </c>
    </row>
    <row r="29" spans="2:9" ht="15" customHeight="1">
      <c r="B29" s="641" t="s">
        <v>323</v>
      </c>
      <c r="C29" s="642"/>
      <c r="D29" s="419">
        <v>0</v>
      </c>
      <c r="E29" s="419">
        <v>0</v>
      </c>
      <c r="F29" s="415">
        <f t="shared" si="6"/>
        <v>0</v>
      </c>
      <c r="G29" s="419">
        <v>0</v>
      </c>
      <c r="H29" s="419">
        <v>0</v>
      </c>
      <c r="I29" s="415">
        <f t="shared" si="5"/>
        <v>0</v>
      </c>
    </row>
    <row r="30" spans="2:9">
      <c r="B30" s="416"/>
      <c r="C30" s="417"/>
      <c r="D30" s="420"/>
      <c r="E30" s="420"/>
      <c r="F30" s="418"/>
      <c r="G30" s="420"/>
      <c r="H30" s="420"/>
      <c r="I30" s="420"/>
    </row>
    <row r="31" spans="2:9">
      <c r="B31" s="643" t="s">
        <v>324</v>
      </c>
      <c r="C31" s="644"/>
      <c r="D31" s="421">
        <f t="shared" ref="D31:I31" si="7">SUM(D32:D40)</f>
        <v>0</v>
      </c>
      <c r="E31" s="421">
        <f t="shared" si="7"/>
        <v>0</v>
      </c>
      <c r="F31" s="421">
        <f t="shared" si="7"/>
        <v>0</v>
      </c>
      <c r="G31" s="421">
        <f t="shared" si="7"/>
        <v>0</v>
      </c>
      <c r="H31" s="421">
        <f t="shared" si="7"/>
        <v>0</v>
      </c>
      <c r="I31" s="421">
        <f t="shared" si="7"/>
        <v>0</v>
      </c>
    </row>
    <row r="32" spans="2:9" ht="15" customHeight="1">
      <c r="B32" s="641" t="s">
        <v>325</v>
      </c>
      <c r="C32" s="642"/>
      <c r="D32" s="419">
        <v>0</v>
      </c>
      <c r="E32" s="419">
        <v>0</v>
      </c>
      <c r="F32" s="415">
        <f>D32+E32</f>
        <v>0</v>
      </c>
      <c r="G32" s="419">
        <v>0</v>
      </c>
      <c r="H32" s="419">
        <v>0</v>
      </c>
      <c r="I32" s="415">
        <f t="shared" ref="I32:I40" si="8">F32-G32</f>
        <v>0</v>
      </c>
    </row>
    <row r="33" spans="2:9" ht="15" customHeight="1">
      <c r="B33" s="641" t="s">
        <v>326</v>
      </c>
      <c r="C33" s="642"/>
      <c r="D33" s="419">
        <v>0</v>
      </c>
      <c r="E33" s="419">
        <v>0</v>
      </c>
      <c r="F33" s="415">
        <f t="shared" ref="F33:F40" si="9">D33+E33</f>
        <v>0</v>
      </c>
      <c r="G33" s="419">
        <v>0</v>
      </c>
      <c r="H33" s="419">
        <v>0</v>
      </c>
      <c r="I33" s="415">
        <f t="shared" si="8"/>
        <v>0</v>
      </c>
    </row>
    <row r="34" spans="2:9" ht="15" customHeight="1">
      <c r="B34" s="641" t="s">
        <v>327</v>
      </c>
      <c r="C34" s="642"/>
      <c r="D34" s="419">
        <v>0</v>
      </c>
      <c r="E34" s="419">
        <v>0</v>
      </c>
      <c r="F34" s="415">
        <f t="shared" si="9"/>
        <v>0</v>
      </c>
      <c r="G34" s="419">
        <v>0</v>
      </c>
      <c r="H34" s="419">
        <v>0</v>
      </c>
      <c r="I34" s="415">
        <f t="shared" si="8"/>
        <v>0</v>
      </c>
    </row>
    <row r="35" spans="2:9" ht="15" customHeight="1">
      <c r="B35" s="641" t="s">
        <v>328</v>
      </c>
      <c r="C35" s="642"/>
      <c r="D35" s="419">
        <v>0</v>
      </c>
      <c r="E35" s="419">
        <v>0</v>
      </c>
      <c r="F35" s="415">
        <f t="shared" si="9"/>
        <v>0</v>
      </c>
      <c r="G35" s="419">
        <v>0</v>
      </c>
      <c r="H35" s="419">
        <v>0</v>
      </c>
      <c r="I35" s="415">
        <f t="shared" si="8"/>
        <v>0</v>
      </c>
    </row>
    <row r="36" spans="2:9" ht="15" customHeight="1">
      <c r="B36" s="641" t="s">
        <v>329</v>
      </c>
      <c r="C36" s="642"/>
      <c r="D36" s="419">
        <v>0</v>
      </c>
      <c r="E36" s="419">
        <v>0</v>
      </c>
      <c r="F36" s="415">
        <f t="shared" si="9"/>
        <v>0</v>
      </c>
      <c r="G36" s="419">
        <v>0</v>
      </c>
      <c r="H36" s="419">
        <v>0</v>
      </c>
      <c r="I36" s="415">
        <f t="shared" si="8"/>
        <v>0</v>
      </c>
    </row>
    <row r="37" spans="2:9" ht="15" customHeight="1">
      <c r="B37" s="641" t="s">
        <v>330</v>
      </c>
      <c r="C37" s="642"/>
      <c r="D37" s="419">
        <v>0</v>
      </c>
      <c r="E37" s="419">
        <v>0</v>
      </c>
      <c r="F37" s="415">
        <f t="shared" si="9"/>
        <v>0</v>
      </c>
      <c r="G37" s="419">
        <v>0</v>
      </c>
      <c r="H37" s="419">
        <v>0</v>
      </c>
      <c r="I37" s="415">
        <f t="shared" si="8"/>
        <v>0</v>
      </c>
    </row>
    <row r="38" spans="2:9" ht="15" customHeight="1">
      <c r="B38" s="641" t="s">
        <v>331</v>
      </c>
      <c r="C38" s="642"/>
      <c r="D38" s="419">
        <v>0</v>
      </c>
      <c r="E38" s="419">
        <v>0</v>
      </c>
      <c r="F38" s="415">
        <f t="shared" si="9"/>
        <v>0</v>
      </c>
      <c r="G38" s="419">
        <v>0</v>
      </c>
      <c r="H38" s="419">
        <v>0</v>
      </c>
      <c r="I38" s="415">
        <f t="shared" si="8"/>
        <v>0</v>
      </c>
    </row>
    <row r="39" spans="2:9" ht="15" customHeight="1">
      <c r="B39" s="641" t="s">
        <v>332</v>
      </c>
      <c r="C39" s="642"/>
      <c r="D39" s="419">
        <v>0</v>
      </c>
      <c r="E39" s="419">
        <v>0</v>
      </c>
      <c r="F39" s="415">
        <f t="shared" si="9"/>
        <v>0</v>
      </c>
      <c r="G39" s="419">
        <v>0</v>
      </c>
      <c r="H39" s="419">
        <v>0</v>
      </c>
      <c r="I39" s="415">
        <f t="shared" si="8"/>
        <v>0</v>
      </c>
    </row>
    <row r="40" spans="2:9" ht="15" customHeight="1">
      <c r="B40" s="641" t="s">
        <v>333</v>
      </c>
      <c r="C40" s="642"/>
      <c r="D40" s="419">
        <v>0</v>
      </c>
      <c r="E40" s="419">
        <v>0</v>
      </c>
      <c r="F40" s="415">
        <f t="shared" si="9"/>
        <v>0</v>
      </c>
      <c r="G40" s="419">
        <v>0</v>
      </c>
      <c r="H40" s="419">
        <v>0</v>
      </c>
      <c r="I40" s="415">
        <f t="shared" si="8"/>
        <v>0</v>
      </c>
    </row>
    <row r="41" spans="2:9">
      <c r="B41" s="416"/>
      <c r="C41" s="417"/>
      <c r="D41" s="420"/>
      <c r="E41" s="420"/>
      <c r="F41" s="420"/>
      <c r="G41" s="420"/>
      <c r="H41" s="420"/>
      <c r="I41" s="420"/>
    </row>
    <row r="42" spans="2:9">
      <c r="B42" s="643" t="s">
        <v>334</v>
      </c>
      <c r="C42" s="644"/>
      <c r="D42" s="421">
        <f t="shared" ref="D42:I42" si="10">SUM(D43:D46)</f>
        <v>0</v>
      </c>
      <c r="E42" s="421">
        <f t="shared" si="10"/>
        <v>0</v>
      </c>
      <c r="F42" s="421">
        <f t="shared" si="10"/>
        <v>0</v>
      </c>
      <c r="G42" s="422">
        <f t="shared" si="10"/>
        <v>0</v>
      </c>
      <c r="H42" s="421">
        <f t="shared" si="10"/>
        <v>0</v>
      </c>
      <c r="I42" s="421">
        <f t="shared" si="10"/>
        <v>0</v>
      </c>
    </row>
    <row r="43" spans="2:9" ht="15" customHeight="1">
      <c r="B43" s="641" t="s">
        <v>335</v>
      </c>
      <c r="C43" s="642"/>
      <c r="D43" s="419">
        <v>0</v>
      </c>
      <c r="E43" s="419">
        <v>0</v>
      </c>
      <c r="F43" s="415">
        <f>D43+E43</f>
        <v>0</v>
      </c>
      <c r="G43" s="419">
        <v>0</v>
      </c>
      <c r="H43" s="419">
        <v>0</v>
      </c>
      <c r="I43" s="415">
        <f>F43-G43</f>
        <v>0</v>
      </c>
    </row>
    <row r="44" spans="2:9" ht="15" customHeight="1">
      <c r="B44" s="641" t="s">
        <v>336</v>
      </c>
      <c r="C44" s="642"/>
      <c r="D44" s="419">
        <v>0</v>
      </c>
      <c r="E44" s="419">
        <v>0</v>
      </c>
      <c r="F44" s="415">
        <f t="shared" ref="F44:F46" si="11">D44+E44</f>
        <v>0</v>
      </c>
      <c r="G44" s="419">
        <v>0</v>
      </c>
      <c r="H44" s="419">
        <v>0</v>
      </c>
      <c r="I44" s="415">
        <f>F44-G44</f>
        <v>0</v>
      </c>
    </row>
    <row r="45" spans="2:9" ht="15" customHeight="1">
      <c r="B45" s="641" t="s">
        <v>337</v>
      </c>
      <c r="C45" s="642"/>
      <c r="D45" s="419">
        <v>0</v>
      </c>
      <c r="E45" s="419">
        <v>0</v>
      </c>
      <c r="F45" s="415">
        <f t="shared" si="11"/>
        <v>0</v>
      </c>
      <c r="G45" s="419">
        <v>0</v>
      </c>
      <c r="H45" s="419">
        <v>0</v>
      </c>
      <c r="I45" s="415">
        <f>F45-G45</f>
        <v>0</v>
      </c>
    </row>
    <row r="46" spans="2:9" ht="15" customHeight="1">
      <c r="B46" s="641" t="s">
        <v>338</v>
      </c>
      <c r="C46" s="642"/>
      <c r="D46" s="419">
        <v>0</v>
      </c>
      <c r="E46" s="419">
        <v>0</v>
      </c>
      <c r="F46" s="415">
        <f t="shared" si="11"/>
        <v>0</v>
      </c>
      <c r="G46" s="419">
        <v>0</v>
      </c>
      <c r="H46" s="419">
        <v>0</v>
      </c>
      <c r="I46" s="415">
        <f>F46-G46</f>
        <v>0</v>
      </c>
    </row>
    <row r="47" spans="2:9">
      <c r="B47" s="423"/>
      <c r="C47" s="424"/>
      <c r="D47" s="425"/>
      <c r="E47" s="425"/>
      <c r="F47" s="425"/>
      <c r="G47" s="425"/>
      <c r="H47" s="425"/>
      <c r="I47" s="425"/>
    </row>
    <row r="48" spans="2:9">
      <c r="B48" s="426"/>
      <c r="C48" s="427" t="s">
        <v>250</v>
      </c>
      <c r="D48" s="428">
        <f t="shared" ref="D48:I48" si="12">SUM(D12,D22,D31,D42)</f>
        <v>12647481</v>
      </c>
      <c r="E48" s="428">
        <f t="shared" si="12"/>
        <v>5926120</v>
      </c>
      <c r="F48" s="428">
        <f t="shared" si="12"/>
        <v>18573601</v>
      </c>
      <c r="G48" s="428">
        <f t="shared" si="12"/>
        <v>8604963</v>
      </c>
      <c r="H48" s="428">
        <f t="shared" si="12"/>
        <v>8586554</v>
      </c>
      <c r="I48" s="428">
        <f t="shared" si="12"/>
        <v>9968638</v>
      </c>
    </row>
    <row r="49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mergeCells count="40">
    <mergeCell ref="B8:C10"/>
    <mergeCell ref="D8:H8"/>
    <mergeCell ref="I8:I9"/>
    <mergeCell ref="B2:I2"/>
    <mergeCell ref="B3:I3"/>
    <mergeCell ref="B4:I4"/>
    <mergeCell ref="B5:I5"/>
    <mergeCell ref="B6:I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45:C45"/>
    <mergeCell ref="B46:C46"/>
    <mergeCell ref="B38:C38"/>
    <mergeCell ref="B39:C39"/>
    <mergeCell ref="B40:C40"/>
    <mergeCell ref="B42:C42"/>
    <mergeCell ref="B43:C43"/>
    <mergeCell ref="B44:C44"/>
  </mergeCells>
  <pageMargins left="0.7" right="0.7" top="0.75" bottom="0.75" header="0.3" footer="0.3"/>
  <pageSetup scale="4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B6" sqref="B6"/>
    </sheetView>
  </sheetViews>
  <sheetFormatPr baseColWidth="10" defaultRowHeight="15"/>
  <cols>
    <col min="1" max="1" width="3" style="430" customWidth="1"/>
    <col min="2" max="2" width="11.85546875" style="430" customWidth="1"/>
    <col min="3" max="3" width="11.5703125" style="430" customWidth="1"/>
    <col min="4" max="4" width="9" style="430" customWidth="1"/>
    <col min="5" max="5" width="8.7109375" style="430" customWidth="1"/>
    <col min="6" max="6" width="9" style="430" customWidth="1"/>
    <col min="7" max="7" width="8.5703125" style="430" customWidth="1"/>
    <col min="8" max="8" width="10.7109375" style="430" customWidth="1"/>
    <col min="9" max="9" width="6.85546875" style="430" customWidth="1"/>
  </cols>
  <sheetData>
    <row r="1" spans="1:9">
      <c r="A1" s="429"/>
      <c r="B1" s="429"/>
      <c r="C1" s="429"/>
      <c r="D1" s="429"/>
      <c r="E1" s="429"/>
      <c r="F1" s="429"/>
      <c r="G1" s="429"/>
      <c r="H1" s="429"/>
      <c r="I1" s="429"/>
    </row>
    <row r="2" spans="1:9">
      <c r="A2" s="429"/>
      <c r="B2" s="667" t="s">
        <v>404</v>
      </c>
      <c r="C2" s="668"/>
      <c r="D2" s="668"/>
      <c r="E2" s="668"/>
      <c r="F2" s="668"/>
      <c r="G2" s="668"/>
      <c r="H2" s="668"/>
      <c r="I2" s="669"/>
    </row>
    <row r="3" spans="1:9">
      <c r="A3" s="429"/>
      <c r="B3" s="657" t="s">
        <v>61</v>
      </c>
      <c r="C3" s="658"/>
      <c r="D3" s="658"/>
      <c r="E3" s="658"/>
      <c r="F3" s="658"/>
      <c r="G3" s="658"/>
      <c r="H3" s="658"/>
      <c r="I3" s="659"/>
    </row>
    <row r="4" spans="1:9">
      <c r="A4" s="429"/>
      <c r="B4" s="657" t="s">
        <v>194</v>
      </c>
      <c r="C4" s="658"/>
      <c r="D4" s="658"/>
      <c r="E4" s="658"/>
      <c r="F4" s="658"/>
      <c r="G4" s="658"/>
      <c r="H4" s="658"/>
      <c r="I4" s="659"/>
    </row>
    <row r="5" spans="1:9">
      <c r="A5" s="429"/>
      <c r="B5" s="670" t="s">
        <v>405</v>
      </c>
      <c r="C5" s="671"/>
      <c r="D5" s="671"/>
      <c r="E5" s="671"/>
      <c r="F5" s="671"/>
      <c r="G5" s="671"/>
      <c r="H5" s="671"/>
      <c r="I5" s="672"/>
    </row>
    <row r="6" spans="1:9">
      <c r="A6" s="429"/>
      <c r="B6" s="429"/>
      <c r="C6" s="429"/>
      <c r="D6" s="429"/>
      <c r="E6" s="429"/>
      <c r="F6" s="429"/>
      <c r="G6" s="429"/>
      <c r="H6" s="429"/>
      <c r="I6" s="429"/>
    </row>
    <row r="7" spans="1:9">
      <c r="A7" s="429"/>
      <c r="B7" s="666" t="s">
        <v>339</v>
      </c>
      <c r="C7" s="666"/>
      <c r="D7" s="666" t="s">
        <v>340</v>
      </c>
      <c r="E7" s="666"/>
      <c r="F7" s="666" t="s">
        <v>341</v>
      </c>
      <c r="G7" s="666"/>
      <c r="H7" s="666" t="s">
        <v>342</v>
      </c>
      <c r="I7" s="666"/>
    </row>
    <row r="8" spans="1:9">
      <c r="A8" s="429"/>
      <c r="B8" s="666"/>
      <c r="C8" s="666"/>
      <c r="D8" s="666" t="s">
        <v>343</v>
      </c>
      <c r="E8" s="666"/>
      <c r="F8" s="666" t="s">
        <v>344</v>
      </c>
      <c r="G8" s="666"/>
      <c r="H8" s="666" t="s">
        <v>345</v>
      </c>
      <c r="I8" s="666"/>
    </row>
    <row r="9" spans="1:9">
      <c r="A9" s="429"/>
      <c r="B9" s="657" t="s">
        <v>346</v>
      </c>
      <c r="C9" s="658"/>
      <c r="D9" s="658"/>
      <c r="E9" s="658"/>
      <c r="F9" s="658"/>
      <c r="G9" s="658"/>
      <c r="H9" s="658"/>
      <c r="I9" s="659"/>
    </row>
    <row r="10" spans="1:9">
      <c r="A10" s="429"/>
      <c r="B10" s="655"/>
      <c r="C10" s="655"/>
      <c r="D10" s="655"/>
      <c r="E10" s="655"/>
      <c r="F10" s="655"/>
      <c r="G10" s="655"/>
      <c r="H10" s="653">
        <f>+D10-F10</f>
        <v>0</v>
      </c>
      <c r="I10" s="654"/>
    </row>
    <row r="11" spans="1:9">
      <c r="A11" s="429"/>
      <c r="B11" s="655"/>
      <c r="C11" s="655"/>
      <c r="D11" s="656"/>
      <c r="E11" s="656"/>
      <c r="F11" s="656"/>
      <c r="G11" s="656"/>
      <c r="H11" s="653">
        <f t="shared" ref="H11:H19" si="0">+D11-F11</f>
        <v>0</v>
      </c>
      <c r="I11" s="654"/>
    </row>
    <row r="12" spans="1:9">
      <c r="A12" s="429"/>
      <c r="B12" s="655"/>
      <c r="C12" s="655"/>
      <c r="D12" s="656"/>
      <c r="E12" s="656"/>
      <c r="F12" s="656"/>
      <c r="G12" s="656"/>
      <c r="H12" s="653">
        <f t="shared" si="0"/>
        <v>0</v>
      </c>
      <c r="I12" s="654"/>
    </row>
    <row r="13" spans="1:9">
      <c r="A13" s="429"/>
      <c r="B13" s="655"/>
      <c r="C13" s="655"/>
      <c r="D13" s="660" t="s">
        <v>347</v>
      </c>
      <c r="E13" s="661"/>
      <c r="F13" s="661"/>
      <c r="G13" s="662"/>
      <c r="H13" s="653">
        <v>0</v>
      </c>
      <c r="I13" s="654"/>
    </row>
    <row r="14" spans="1:9">
      <c r="A14" s="429"/>
      <c r="B14" s="655"/>
      <c r="C14" s="655"/>
      <c r="D14" s="663"/>
      <c r="E14" s="664"/>
      <c r="F14" s="664"/>
      <c r="G14" s="665"/>
      <c r="H14" s="653">
        <f t="shared" si="0"/>
        <v>0</v>
      </c>
      <c r="I14" s="654"/>
    </row>
    <row r="15" spans="1:9">
      <c r="A15" s="429"/>
      <c r="B15" s="655"/>
      <c r="C15" s="655"/>
      <c r="D15" s="656"/>
      <c r="E15" s="656"/>
      <c r="F15" s="656"/>
      <c r="G15" s="656"/>
      <c r="H15" s="653">
        <f t="shared" si="0"/>
        <v>0</v>
      </c>
      <c r="I15" s="654"/>
    </row>
    <row r="16" spans="1:9">
      <c r="A16" s="429"/>
      <c r="B16" s="655"/>
      <c r="C16" s="655"/>
      <c r="D16" s="656"/>
      <c r="E16" s="656"/>
      <c r="F16" s="656"/>
      <c r="G16" s="656"/>
      <c r="H16" s="653">
        <f t="shared" si="0"/>
        <v>0</v>
      </c>
      <c r="I16" s="654"/>
    </row>
    <row r="17" spans="1:9">
      <c r="A17" s="429"/>
      <c r="B17" s="655"/>
      <c r="C17" s="655"/>
      <c r="D17" s="656"/>
      <c r="E17" s="656"/>
      <c r="F17" s="656"/>
      <c r="G17" s="656"/>
      <c r="H17" s="653">
        <f t="shared" si="0"/>
        <v>0</v>
      </c>
      <c r="I17" s="654"/>
    </row>
    <row r="18" spans="1:9">
      <c r="A18" s="429"/>
      <c r="B18" s="655"/>
      <c r="C18" s="655"/>
      <c r="D18" s="656"/>
      <c r="E18" s="656"/>
      <c r="F18" s="656"/>
      <c r="G18" s="656"/>
      <c r="H18" s="653">
        <f t="shared" si="0"/>
        <v>0</v>
      </c>
      <c r="I18" s="654"/>
    </row>
    <row r="19" spans="1:9">
      <c r="A19" s="429"/>
      <c r="B19" s="655" t="s">
        <v>348</v>
      </c>
      <c r="C19" s="655"/>
      <c r="D19" s="656">
        <f>SUM(D10:E18)</f>
        <v>0</v>
      </c>
      <c r="E19" s="656"/>
      <c r="F19" s="656">
        <f>SUM(F10:G18)</f>
        <v>0</v>
      </c>
      <c r="G19" s="656"/>
      <c r="H19" s="653">
        <f t="shared" si="0"/>
        <v>0</v>
      </c>
      <c r="I19" s="654"/>
    </row>
    <row r="20" spans="1:9">
      <c r="A20" s="429"/>
      <c r="B20" s="655"/>
      <c r="C20" s="655"/>
      <c r="D20" s="655"/>
      <c r="E20" s="655"/>
      <c r="F20" s="655"/>
      <c r="G20" s="655"/>
      <c r="H20" s="655"/>
      <c r="I20" s="655"/>
    </row>
    <row r="21" spans="1:9">
      <c r="A21" s="429"/>
      <c r="B21" s="657" t="s">
        <v>349</v>
      </c>
      <c r="C21" s="658"/>
      <c r="D21" s="658"/>
      <c r="E21" s="658"/>
      <c r="F21" s="658"/>
      <c r="G21" s="658"/>
      <c r="H21" s="658"/>
      <c r="I21" s="659"/>
    </row>
    <row r="22" spans="1:9">
      <c r="A22" s="429"/>
      <c r="B22" s="655"/>
      <c r="C22" s="655"/>
      <c r="D22" s="655"/>
      <c r="E22" s="655"/>
      <c r="F22" s="655"/>
      <c r="G22" s="655"/>
      <c r="H22" s="655"/>
      <c r="I22" s="655"/>
    </row>
    <row r="23" spans="1:9">
      <c r="A23" s="429"/>
      <c r="B23" s="655"/>
      <c r="C23" s="655"/>
      <c r="D23" s="656"/>
      <c r="E23" s="656"/>
      <c r="F23" s="656"/>
      <c r="G23" s="656"/>
      <c r="H23" s="653">
        <f>+D23-F23</f>
        <v>0</v>
      </c>
      <c r="I23" s="654"/>
    </row>
    <row r="24" spans="1:9">
      <c r="A24" s="429"/>
      <c r="B24" s="655"/>
      <c r="C24" s="655"/>
      <c r="D24" s="656"/>
      <c r="E24" s="656"/>
      <c r="F24" s="656"/>
      <c r="G24" s="656"/>
      <c r="H24" s="653">
        <f>+D24-F24</f>
        <v>0</v>
      </c>
      <c r="I24" s="654"/>
    </row>
    <row r="25" spans="1:9">
      <c r="A25" s="429"/>
      <c r="B25" s="655"/>
      <c r="C25" s="655"/>
      <c r="D25" s="656"/>
      <c r="E25" s="656"/>
      <c r="F25" s="656"/>
      <c r="G25" s="656"/>
      <c r="H25" s="653">
        <f t="shared" ref="H25:H30" si="1">+D25-F25</f>
        <v>0</v>
      </c>
      <c r="I25" s="654"/>
    </row>
    <row r="26" spans="1:9">
      <c r="A26" s="429"/>
      <c r="B26" s="655"/>
      <c r="C26" s="655"/>
      <c r="D26" s="656"/>
      <c r="E26" s="656"/>
      <c r="F26" s="656"/>
      <c r="G26" s="656"/>
      <c r="H26" s="653">
        <f t="shared" si="1"/>
        <v>0</v>
      </c>
      <c r="I26" s="654"/>
    </row>
    <row r="27" spans="1:9">
      <c r="A27" s="429"/>
      <c r="B27" s="655"/>
      <c r="C27" s="655"/>
      <c r="D27" s="656"/>
      <c r="E27" s="656"/>
      <c r="F27" s="656"/>
      <c r="G27" s="656"/>
      <c r="H27" s="653">
        <f t="shared" si="1"/>
        <v>0</v>
      </c>
      <c r="I27" s="654"/>
    </row>
    <row r="28" spans="1:9">
      <c r="A28" s="429"/>
      <c r="B28" s="655"/>
      <c r="C28" s="655"/>
      <c r="D28" s="656"/>
      <c r="E28" s="656"/>
      <c r="F28" s="656"/>
      <c r="G28" s="656"/>
      <c r="H28" s="653">
        <f t="shared" si="1"/>
        <v>0</v>
      </c>
      <c r="I28" s="654"/>
    </row>
    <row r="29" spans="1:9">
      <c r="A29" s="429"/>
      <c r="B29" s="655"/>
      <c r="C29" s="655"/>
      <c r="D29" s="656"/>
      <c r="E29" s="656"/>
      <c r="F29" s="656"/>
      <c r="G29" s="656"/>
      <c r="H29" s="653">
        <f t="shared" si="1"/>
        <v>0</v>
      </c>
      <c r="I29" s="654"/>
    </row>
    <row r="30" spans="1:9">
      <c r="A30" s="429"/>
      <c r="B30" s="655"/>
      <c r="C30" s="655"/>
      <c r="D30" s="656"/>
      <c r="E30" s="656"/>
      <c r="F30" s="656"/>
      <c r="G30" s="656"/>
      <c r="H30" s="653">
        <f t="shared" si="1"/>
        <v>0</v>
      </c>
      <c r="I30" s="654"/>
    </row>
    <row r="31" spans="1:9">
      <c r="A31" s="429"/>
      <c r="B31" s="655" t="s">
        <v>350</v>
      </c>
      <c r="C31" s="655"/>
      <c r="D31" s="656">
        <f>SUM(D22:E30)</f>
        <v>0</v>
      </c>
      <c r="E31" s="656"/>
      <c r="F31" s="656">
        <f>SUM(F22:G30)</f>
        <v>0</v>
      </c>
      <c r="G31" s="656"/>
      <c r="H31" s="656">
        <f>+D31-F31</f>
        <v>0</v>
      </c>
      <c r="I31" s="656"/>
    </row>
    <row r="32" spans="1:9">
      <c r="A32" s="429"/>
      <c r="B32" s="655"/>
      <c r="C32" s="655"/>
      <c r="D32" s="656"/>
      <c r="E32" s="656"/>
      <c r="F32" s="656"/>
      <c r="G32" s="656"/>
      <c r="H32" s="656"/>
      <c r="I32" s="656"/>
    </row>
    <row r="33" spans="1:9">
      <c r="A33" s="429"/>
      <c r="B33" s="651" t="s">
        <v>171</v>
      </c>
      <c r="C33" s="652"/>
      <c r="D33" s="653">
        <f>+D19+D31</f>
        <v>0</v>
      </c>
      <c r="E33" s="654"/>
      <c r="F33" s="653">
        <f>+F19+F31</f>
        <v>0</v>
      </c>
      <c r="G33" s="654"/>
      <c r="H33" s="653">
        <f>+H19+H31</f>
        <v>0</v>
      </c>
      <c r="I33" s="654"/>
    </row>
    <row r="34" spans="1:9">
      <c r="A34" s="429"/>
      <c r="B34" s="429"/>
      <c r="C34" s="429"/>
      <c r="D34" s="429"/>
      <c r="E34" s="429"/>
      <c r="F34" s="429"/>
      <c r="G34" s="429"/>
      <c r="H34" s="429"/>
      <c r="I34" s="429"/>
    </row>
  </sheetData>
  <mergeCells count="103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3:C13"/>
    <mergeCell ref="D13:G14"/>
    <mergeCell ref="H13:I13"/>
    <mergeCell ref="B14:C14"/>
    <mergeCell ref="H14:I14"/>
    <mergeCell ref="B15:C15"/>
    <mergeCell ref="D15:E15"/>
    <mergeCell ref="F15:G15"/>
    <mergeCell ref="H15:I15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20:C20"/>
    <mergeCell ref="D20:E20"/>
    <mergeCell ref="F20:G20"/>
    <mergeCell ref="H20:I20"/>
    <mergeCell ref="B21:I21"/>
    <mergeCell ref="B22:C22"/>
    <mergeCell ref="D22:E22"/>
    <mergeCell ref="F22:G22"/>
    <mergeCell ref="H22:I22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33:C33"/>
    <mergeCell ref="D33:E33"/>
    <mergeCell ref="F33:G33"/>
    <mergeCell ref="H33:I33"/>
    <mergeCell ref="B31:C31"/>
    <mergeCell ref="D31:E31"/>
    <mergeCell ref="F31:G31"/>
    <mergeCell ref="H31:I31"/>
    <mergeCell ref="B32:C32"/>
    <mergeCell ref="D32:E32"/>
    <mergeCell ref="F32:G32"/>
    <mergeCell ref="H32:I32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5" sqref="A5"/>
    </sheetView>
  </sheetViews>
  <sheetFormatPr baseColWidth="10" defaultRowHeight="15"/>
  <cols>
    <col min="1" max="1" width="33.5703125" style="431" customWidth="1"/>
    <col min="2" max="2" width="20.42578125" style="431" customWidth="1"/>
    <col min="3" max="3" width="17.7109375" style="431" customWidth="1"/>
  </cols>
  <sheetData>
    <row r="1" spans="1:3">
      <c r="A1" s="667" t="s">
        <v>404</v>
      </c>
      <c r="B1" s="668"/>
      <c r="C1" s="669"/>
    </row>
    <row r="2" spans="1:3">
      <c r="A2" s="657" t="s">
        <v>354</v>
      </c>
      <c r="B2" s="658"/>
      <c r="C2" s="659"/>
    </row>
    <row r="3" spans="1:3">
      <c r="A3" s="657" t="s">
        <v>353</v>
      </c>
      <c r="B3" s="658"/>
      <c r="C3" s="659"/>
    </row>
    <row r="4" spans="1:3">
      <c r="A4" s="670" t="s">
        <v>405</v>
      </c>
      <c r="B4" s="671"/>
      <c r="C4" s="672"/>
    </row>
    <row r="5" spans="1:3">
      <c r="A5" s="437"/>
      <c r="B5" s="437"/>
    </row>
    <row r="6" spans="1:3">
      <c r="A6" s="436" t="s">
        <v>339</v>
      </c>
      <c r="B6" s="436" t="s">
        <v>217</v>
      </c>
      <c r="C6" s="436" t="s">
        <v>246</v>
      </c>
    </row>
    <row r="7" spans="1:3">
      <c r="A7" s="673" t="s">
        <v>346</v>
      </c>
      <c r="B7" s="674"/>
      <c r="C7" s="675"/>
    </row>
    <row r="8" spans="1:3">
      <c r="A8" s="435"/>
      <c r="B8" s="435"/>
      <c r="C8" s="434"/>
    </row>
    <row r="9" spans="1:3">
      <c r="A9" s="435"/>
      <c r="B9" s="435"/>
      <c r="C9" s="434"/>
    </row>
    <row r="10" spans="1:3">
      <c r="A10" s="435"/>
      <c r="B10" s="435"/>
      <c r="C10" s="434"/>
    </row>
    <row r="11" spans="1:3">
      <c r="A11" s="435"/>
      <c r="B11" s="435"/>
      <c r="C11" s="434"/>
    </row>
    <row r="12" spans="1:3">
      <c r="A12" s="660" t="s">
        <v>347</v>
      </c>
      <c r="B12" s="662"/>
      <c r="C12" s="434"/>
    </row>
    <row r="13" spans="1:3">
      <c r="A13" s="663"/>
      <c r="B13" s="665"/>
      <c r="C13" s="434"/>
    </row>
    <row r="14" spans="1:3">
      <c r="A14" s="435"/>
      <c r="B14" s="435"/>
      <c r="C14" s="434"/>
    </row>
    <row r="15" spans="1:3">
      <c r="A15" s="435"/>
      <c r="B15" s="435"/>
      <c r="C15" s="434"/>
    </row>
    <row r="16" spans="1:3">
      <c r="A16" s="435"/>
      <c r="B16" s="435"/>
      <c r="C16" s="434"/>
    </row>
    <row r="17" spans="1:3">
      <c r="A17" s="435"/>
      <c r="B17" s="435"/>
      <c r="C17" s="434"/>
    </row>
    <row r="18" spans="1:3">
      <c r="A18" s="433" t="s">
        <v>352</v>
      </c>
      <c r="B18" s="435">
        <f>SUM(B8:B17)</f>
        <v>0</v>
      </c>
      <c r="C18" s="435">
        <f>SUM(C8:C17)</f>
        <v>0</v>
      </c>
    </row>
    <row r="19" spans="1:3">
      <c r="A19" s="435"/>
      <c r="B19" s="435"/>
      <c r="C19" s="434"/>
    </row>
    <row r="20" spans="1:3">
      <c r="A20" s="673" t="s">
        <v>349</v>
      </c>
      <c r="B20" s="674"/>
      <c r="C20" s="675"/>
    </row>
    <row r="21" spans="1:3">
      <c r="A21" s="435"/>
      <c r="B21" s="435"/>
      <c r="C21" s="434"/>
    </row>
    <row r="22" spans="1:3">
      <c r="A22" s="435"/>
      <c r="B22" s="435"/>
      <c r="C22" s="434"/>
    </row>
    <row r="23" spans="1:3">
      <c r="A23" s="435"/>
      <c r="B23" s="435"/>
      <c r="C23" s="434"/>
    </row>
    <row r="24" spans="1:3">
      <c r="A24" s="435"/>
      <c r="B24" s="435"/>
      <c r="C24" s="434"/>
    </row>
    <row r="25" spans="1:3">
      <c r="A25" s="435"/>
      <c r="B25" s="435"/>
      <c r="C25" s="434"/>
    </row>
    <row r="26" spans="1:3">
      <c r="A26" s="435"/>
      <c r="B26" s="435"/>
      <c r="C26" s="434"/>
    </row>
    <row r="27" spans="1:3">
      <c r="A27" s="435"/>
      <c r="B27" s="435"/>
      <c r="C27" s="434"/>
    </row>
    <row r="28" spans="1:3">
      <c r="A28" s="435"/>
      <c r="B28" s="435"/>
      <c r="C28" s="434"/>
    </row>
    <row r="29" spans="1:3">
      <c r="A29" s="435"/>
      <c r="B29" s="435"/>
      <c r="C29" s="434"/>
    </row>
    <row r="30" spans="1:3">
      <c r="A30" s="435"/>
      <c r="B30" s="435"/>
      <c r="C30" s="434"/>
    </row>
    <row r="31" spans="1:3">
      <c r="A31" s="435"/>
      <c r="B31" s="435"/>
      <c r="C31" s="434"/>
    </row>
    <row r="32" spans="1:3">
      <c r="A32" s="435"/>
      <c r="B32" s="435"/>
      <c r="C32" s="434"/>
    </row>
    <row r="33" spans="1:3">
      <c r="A33" s="433" t="s">
        <v>351</v>
      </c>
      <c r="B33" s="435">
        <f>SUM(B21:B32)</f>
        <v>0</v>
      </c>
      <c r="C33" s="435">
        <f>SUM(C21:C32)</f>
        <v>0</v>
      </c>
    </row>
    <row r="34" spans="1:3">
      <c r="A34" s="435"/>
      <c r="B34" s="435"/>
      <c r="C34" s="434"/>
    </row>
    <row r="35" spans="1:3">
      <c r="A35" s="433" t="s">
        <v>171</v>
      </c>
      <c r="B35" s="432">
        <f>+B18+B33</f>
        <v>0</v>
      </c>
      <c r="C35" s="432">
        <f>+C18+C33</f>
        <v>0</v>
      </c>
    </row>
  </sheetData>
  <mergeCells count="7">
    <mergeCell ref="A20:C20"/>
    <mergeCell ref="A12:B13"/>
    <mergeCell ref="A1:C1"/>
    <mergeCell ref="A2:C2"/>
    <mergeCell ref="A3:C3"/>
    <mergeCell ref="A4:C4"/>
    <mergeCell ref="A7:C7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110" zoomScaleNormal="110" workbookViewId="0">
      <selection activeCell="D22" sqref="D22"/>
    </sheetView>
  </sheetViews>
  <sheetFormatPr baseColWidth="10" defaultColWidth="11.28515625" defaultRowHeight="12"/>
  <cols>
    <col min="1" max="1" width="5.7109375" style="438" customWidth="1"/>
    <col min="2" max="2" width="49.7109375" style="438" customWidth="1"/>
    <col min="3" max="256" width="11.28515625" style="438"/>
    <col min="257" max="257" width="5.7109375" style="438" customWidth="1"/>
    <col min="258" max="258" width="49.7109375" style="438" customWidth="1"/>
    <col min="259" max="512" width="11.28515625" style="438"/>
    <col min="513" max="513" width="5.7109375" style="438" customWidth="1"/>
    <col min="514" max="514" width="49.7109375" style="438" customWidth="1"/>
    <col min="515" max="768" width="11.28515625" style="438"/>
    <col min="769" max="769" width="5.7109375" style="438" customWidth="1"/>
    <col min="770" max="770" width="49.7109375" style="438" customWidth="1"/>
    <col min="771" max="1024" width="11.28515625" style="438"/>
    <col min="1025" max="1025" width="5.7109375" style="438" customWidth="1"/>
    <col min="1026" max="1026" width="49.7109375" style="438" customWidth="1"/>
    <col min="1027" max="1280" width="11.28515625" style="438"/>
    <col min="1281" max="1281" width="5.7109375" style="438" customWidth="1"/>
    <col min="1282" max="1282" width="49.7109375" style="438" customWidth="1"/>
    <col min="1283" max="1536" width="11.28515625" style="438"/>
    <col min="1537" max="1537" width="5.7109375" style="438" customWidth="1"/>
    <col min="1538" max="1538" width="49.7109375" style="438" customWidth="1"/>
    <col min="1539" max="1792" width="11.28515625" style="438"/>
    <col min="1793" max="1793" width="5.7109375" style="438" customWidth="1"/>
    <col min="1794" max="1794" width="49.7109375" style="438" customWidth="1"/>
    <col min="1795" max="2048" width="11.28515625" style="438"/>
    <col min="2049" max="2049" width="5.7109375" style="438" customWidth="1"/>
    <col min="2050" max="2050" width="49.7109375" style="438" customWidth="1"/>
    <col min="2051" max="2304" width="11.28515625" style="438"/>
    <col min="2305" max="2305" width="5.7109375" style="438" customWidth="1"/>
    <col min="2306" max="2306" width="49.7109375" style="438" customWidth="1"/>
    <col min="2307" max="2560" width="11.28515625" style="438"/>
    <col min="2561" max="2561" width="5.7109375" style="438" customWidth="1"/>
    <col min="2562" max="2562" width="49.7109375" style="438" customWidth="1"/>
    <col min="2563" max="2816" width="11.28515625" style="438"/>
    <col min="2817" max="2817" width="5.7109375" style="438" customWidth="1"/>
    <col min="2818" max="2818" width="49.7109375" style="438" customWidth="1"/>
    <col min="2819" max="3072" width="11.28515625" style="438"/>
    <col min="3073" max="3073" width="5.7109375" style="438" customWidth="1"/>
    <col min="3074" max="3074" width="49.7109375" style="438" customWidth="1"/>
    <col min="3075" max="3328" width="11.28515625" style="438"/>
    <col min="3329" max="3329" width="5.7109375" style="438" customWidth="1"/>
    <col min="3330" max="3330" width="49.7109375" style="438" customWidth="1"/>
    <col min="3331" max="3584" width="11.28515625" style="438"/>
    <col min="3585" max="3585" width="5.7109375" style="438" customWidth="1"/>
    <col min="3586" max="3586" width="49.7109375" style="438" customWidth="1"/>
    <col min="3587" max="3840" width="11.28515625" style="438"/>
    <col min="3841" max="3841" width="5.7109375" style="438" customWidth="1"/>
    <col min="3842" max="3842" width="49.7109375" style="438" customWidth="1"/>
    <col min="3843" max="4096" width="11.28515625" style="438"/>
    <col min="4097" max="4097" width="5.7109375" style="438" customWidth="1"/>
    <col min="4098" max="4098" width="49.7109375" style="438" customWidth="1"/>
    <col min="4099" max="4352" width="11.28515625" style="438"/>
    <col min="4353" max="4353" width="5.7109375" style="438" customWidth="1"/>
    <col min="4354" max="4354" width="49.7109375" style="438" customWidth="1"/>
    <col min="4355" max="4608" width="11.28515625" style="438"/>
    <col min="4609" max="4609" width="5.7109375" style="438" customWidth="1"/>
    <col min="4610" max="4610" width="49.7109375" style="438" customWidth="1"/>
    <col min="4611" max="4864" width="11.28515625" style="438"/>
    <col min="4865" max="4865" width="5.7109375" style="438" customWidth="1"/>
    <col min="4866" max="4866" width="49.7109375" style="438" customWidth="1"/>
    <col min="4867" max="5120" width="11.28515625" style="438"/>
    <col min="5121" max="5121" width="5.7109375" style="438" customWidth="1"/>
    <col min="5122" max="5122" width="49.7109375" style="438" customWidth="1"/>
    <col min="5123" max="5376" width="11.28515625" style="438"/>
    <col min="5377" max="5377" width="5.7109375" style="438" customWidth="1"/>
    <col min="5378" max="5378" width="49.7109375" style="438" customWidth="1"/>
    <col min="5379" max="5632" width="11.28515625" style="438"/>
    <col min="5633" max="5633" width="5.7109375" style="438" customWidth="1"/>
    <col min="5634" max="5634" width="49.7109375" style="438" customWidth="1"/>
    <col min="5635" max="5888" width="11.28515625" style="438"/>
    <col min="5889" max="5889" width="5.7109375" style="438" customWidth="1"/>
    <col min="5890" max="5890" width="49.7109375" style="438" customWidth="1"/>
    <col min="5891" max="6144" width="11.28515625" style="438"/>
    <col min="6145" max="6145" width="5.7109375" style="438" customWidth="1"/>
    <col min="6146" max="6146" width="49.7109375" style="438" customWidth="1"/>
    <col min="6147" max="6400" width="11.28515625" style="438"/>
    <col min="6401" max="6401" width="5.7109375" style="438" customWidth="1"/>
    <col min="6402" max="6402" width="49.7109375" style="438" customWidth="1"/>
    <col min="6403" max="6656" width="11.28515625" style="438"/>
    <col min="6657" max="6657" width="5.7109375" style="438" customWidth="1"/>
    <col min="6658" max="6658" width="49.7109375" style="438" customWidth="1"/>
    <col min="6659" max="6912" width="11.28515625" style="438"/>
    <col min="6913" max="6913" width="5.7109375" style="438" customWidth="1"/>
    <col min="6914" max="6914" width="49.7109375" style="438" customWidth="1"/>
    <col min="6915" max="7168" width="11.28515625" style="438"/>
    <col min="7169" max="7169" width="5.7109375" style="438" customWidth="1"/>
    <col min="7170" max="7170" width="49.7109375" style="438" customWidth="1"/>
    <col min="7171" max="7424" width="11.28515625" style="438"/>
    <col min="7425" max="7425" width="5.7109375" style="438" customWidth="1"/>
    <col min="7426" max="7426" width="49.7109375" style="438" customWidth="1"/>
    <col min="7427" max="7680" width="11.28515625" style="438"/>
    <col min="7681" max="7681" width="5.7109375" style="438" customWidth="1"/>
    <col min="7682" max="7682" width="49.7109375" style="438" customWidth="1"/>
    <col min="7683" max="7936" width="11.28515625" style="438"/>
    <col min="7937" max="7937" width="5.7109375" style="438" customWidth="1"/>
    <col min="7938" max="7938" width="49.7109375" style="438" customWidth="1"/>
    <col min="7939" max="8192" width="11.28515625" style="438"/>
    <col min="8193" max="8193" width="5.7109375" style="438" customWidth="1"/>
    <col min="8194" max="8194" width="49.7109375" style="438" customWidth="1"/>
    <col min="8195" max="8448" width="11.28515625" style="438"/>
    <col min="8449" max="8449" width="5.7109375" style="438" customWidth="1"/>
    <col min="8450" max="8450" width="49.7109375" style="438" customWidth="1"/>
    <col min="8451" max="8704" width="11.28515625" style="438"/>
    <col min="8705" max="8705" width="5.7109375" style="438" customWidth="1"/>
    <col min="8706" max="8706" width="49.7109375" style="438" customWidth="1"/>
    <col min="8707" max="8960" width="11.28515625" style="438"/>
    <col min="8961" max="8961" width="5.7109375" style="438" customWidth="1"/>
    <col min="8962" max="8962" width="49.7109375" style="438" customWidth="1"/>
    <col min="8963" max="9216" width="11.28515625" style="438"/>
    <col min="9217" max="9217" width="5.7109375" style="438" customWidth="1"/>
    <col min="9218" max="9218" width="49.7109375" style="438" customWidth="1"/>
    <col min="9219" max="9472" width="11.28515625" style="438"/>
    <col min="9473" max="9473" width="5.7109375" style="438" customWidth="1"/>
    <col min="9474" max="9474" width="49.7109375" style="438" customWidth="1"/>
    <col min="9475" max="9728" width="11.28515625" style="438"/>
    <col min="9729" max="9729" width="5.7109375" style="438" customWidth="1"/>
    <col min="9730" max="9730" width="49.7109375" style="438" customWidth="1"/>
    <col min="9731" max="9984" width="11.28515625" style="438"/>
    <col min="9985" max="9985" width="5.7109375" style="438" customWidth="1"/>
    <col min="9986" max="9986" width="49.7109375" style="438" customWidth="1"/>
    <col min="9987" max="10240" width="11.28515625" style="438"/>
    <col min="10241" max="10241" width="5.7109375" style="438" customWidth="1"/>
    <col min="10242" max="10242" width="49.7109375" style="438" customWidth="1"/>
    <col min="10243" max="10496" width="11.28515625" style="438"/>
    <col min="10497" max="10497" width="5.7109375" style="438" customWidth="1"/>
    <col min="10498" max="10498" width="49.7109375" style="438" customWidth="1"/>
    <col min="10499" max="10752" width="11.28515625" style="438"/>
    <col min="10753" max="10753" width="5.7109375" style="438" customWidth="1"/>
    <col min="10754" max="10754" width="49.7109375" style="438" customWidth="1"/>
    <col min="10755" max="11008" width="11.28515625" style="438"/>
    <col min="11009" max="11009" width="5.7109375" style="438" customWidth="1"/>
    <col min="11010" max="11010" width="49.7109375" style="438" customWidth="1"/>
    <col min="11011" max="11264" width="11.28515625" style="438"/>
    <col min="11265" max="11265" width="5.7109375" style="438" customWidth="1"/>
    <col min="11266" max="11266" width="49.7109375" style="438" customWidth="1"/>
    <col min="11267" max="11520" width="11.28515625" style="438"/>
    <col min="11521" max="11521" width="5.7109375" style="438" customWidth="1"/>
    <col min="11522" max="11522" width="49.7109375" style="438" customWidth="1"/>
    <col min="11523" max="11776" width="11.28515625" style="438"/>
    <col min="11777" max="11777" width="5.7109375" style="438" customWidth="1"/>
    <col min="11778" max="11778" width="49.7109375" style="438" customWidth="1"/>
    <col min="11779" max="12032" width="11.28515625" style="438"/>
    <col min="12033" max="12033" width="5.7109375" style="438" customWidth="1"/>
    <col min="12034" max="12034" width="49.7109375" style="438" customWidth="1"/>
    <col min="12035" max="12288" width="11.28515625" style="438"/>
    <col min="12289" max="12289" width="5.7109375" style="438" customWidth="1"/>
    <col min="12290" max="12290" width="49.7109375" style="438" customWidth="1"/>
    <col min="12291" max="12544" width="11.28515625" style="438"/>
    <col min="12545" max="12545" width="5.7109375" style="438" customWidth="1"/>
    <col min="12546" max="12546" width="49.7109375" style="438" customWidth="1"/>
    <col min="12547" max="12800" width="11.28515625" style="438"/>
    <col min="12801" max="12801" width="5.7109375" style="438" customWidth="1"/>
    <col min="12802" max="12802" width="49.7109375" style="438" customWidth="1"/>
    <col min="12803" max="13056" width="11.28515625" style="438"/>
    <col min="13057" max="13057" width="5.7109375" style="438" customWidth="1"/>
    <col min="13058" max="13058" width="49.7109375" style="438" customWidth="1"/>
    <col min="13059" max="13312" width="11.28515625" style="438"/>
    <col min="13313" max="13313" width="5.7109375" style="438" customWidth="1"/>
    <col min="13314" max="13314" width="49.7109375" style="438" customWidth="1"/>
    <col min="13315" max="13568" width="11.28515625" style="438"/>
    <col min="13569" max="13569" width="5.7109375" style="438" customWidth="1"/>
    <col min="13570" max="13570" width="49.7109375" style="438" customWidth="1"/>
    <col min="13571" max="13824" width="11.28515625" style="438"/>
    <col min="13825" max="13825" width="5.7109375" style="438" customWidth="1"/>
    <col min="13826" max="13826" width="49.7109375" style="438" customWidth="1"/>
    <col min="13827" max="14080" width="11.28515625" style="438"/>
    <col min="14081" max="14081" width="5.7109375" style="438" customWidth="1"/>
    <col min="14082" max="14082" width="49.7109375" style="438" customWidth="1"/>
    <col min="14083" max="14336" width="11.28515625" style="438"/>
    <col min="14337" max="14337" width="5.7109375" style="438" customWidth="1"/>
    <col min="14338" max="14338" width="49.7109375" style="438" customWidth="1"/>
    <col min="14339" max="14592" width="11.28515625" style="438"/>
    <col min="14593" max="14593" width="5.7109375" style="438" customWidth="1"/>
    <col min="14594" max="14594" width="49.7109375" style="438" customWidth="1"/>
    <col min="14595" max="14848" width="11.28515625" style="438"/>
    <col min="14849" max="14849" width="5.7109375" style="438" customWidth="1"/>
    <col min="14850" max="14850" width="49.7109375" style="438" customWidth="1"/>
    <col min="14851" max="15104" width="11.28515625" style="438"/>
    <col min="15105" max="15105" width="5.7109375" style="438" customWidth="1"/>
    <col min="15106" max="15106" width="49.7109375" style="438" customWidth="1"/>
    <col min="15107" max="15360" width="11.28515625" style="438"/>
    <col min="15361" max="15361" width="5.7109375" style="438" customWidth="1"/>
    <col min="15362" max="15362" width="49.7109375" style="438" customWidth="1"/>
    <col min="15363" max="15616" width="11.28515625" style="438"/>
    <col min="15617" max="15617" width="5.7109375" style="438" customWidth="1"/>
    <col min="15618" max="15618" width="49.7109375" style="438" customWidth="1"/>
    <col min="15619" max="15872" width="11.28515625" style="438"/>
    <col min="15873" max="15873" width="5.7109375" style="438" customWidth="1"/>
    <col min="15874" max="15874" width="49.7109375" style="438" customWidth="1"/>
    <col min="15875" max="16128" width="11.28515625" style="438"/>
    <col min="16129" max="16129" width="5.7109375" style="438" customWidth="1"/>
    <col min="16130" max="16130" width="49.7109375" style="438" customWidth="1"/>
    <col min="16131" max="16384" width="11.28515625" style="438"/>
  </cols>
  <sheetData>
    <row r="1" spans="1:5">
      <c r="A1" s="681" t="s">
        <v>61</v>
      </c>
      <c r="B1" s="681"/>
      <c r="C1" s="681"/>
      <c r="D1" s="681"/>
      <c r="E1" s="681"/>
    </row>
    <row r="2" spans="1:5">
      <c r="A2" s="682" t="s">
        <v>355</v>
      </c>
      <c r="B2" s="682"/>
      <c r="C2" s="682"/>
      <c r="D2" s="682"/>
      <c r="E2" s="682"/>
    </row>
    <row r="3" spans="1:5">
      <c r="A3" s="682" t="s">
        <v>405</v>
      </c>
      <c r="B3" s="682"/>
      <c r="C3" s="682"/>
      <c r="D3" s="682"/>
      <c r="E3" s="682"/>
    </row>
    <row r="4" spans="1:5">
      <c r="A4" s="170"/>
      <c r="B4" s="170"/>
      <c r="C4" s="170"/>
      <c r="D4" s="170"/>
      <c r="E4" s="170"/>
    </row>
    <row r="5" spans="1:5" ht="13.5">
      <c r="A5" s="679" t="s">
        <v>60</v>
      </c>
      <c r="B5" s="680"/>
      <c r="C5" s="439" t="s">
        <v>214</v>
      </c>
      <c r="D5" s="439" t="s">
        <v>217</v>
      </c>
      <c r="E5" s="439" t="s">
        <v>356</v>
      </c>
    </row>
    <row r="6" spans="1:5" ht="12.75" thickBot="1">
      <c r="A6" s="440"/>
      <c r="B6" s="441"/>
      <c r="C6" s="442"/>
      <c r="D6" s="442"/>
      <c r="E6" s="442"/>
    </row>
    <row r="7" spans="1:5" ht="12.75" thickBot="1">
      <c r="A7" s="683" t="s">
        <v>357</v>
      </c>
      <c r="B7" s="684"/>
      <c r="C7" s="443">
        <f>C8+C9</f>
        <v>12647481</v>
      </c>
      <c r="D7" s="443">
        <f>D8+D9</f>
        <v>6538890</v>
      </c>
      <c r="E7" s="443">
        <f>E8+E9</f>
        <v>6538890</v>
      </c>
    </row>
    <row r="8" spans="1:5" ht="13.5">
      <c r="A8" s="444"/>
      <c r="B8" s="445" t="s">
        <v>358</v>
      </c>
      <c r="C8" s="446">
        <v>0</v>
      </c>
      <c r="D8" s="446">
        <v>0</v>
      </c>
      <c r="E8" s="446">
        <v>0</v>
      </c>
    </row>
    <row r="9" spans="1:5" ht="13.5">
      <c r="A9" s="447"/>
      <c r="B9" s="448" t="s">
        <v>359</v>
      </c>
      <c r="C9" s="446">
        <v>12647481</v>
      </c>
      <c r="D9" s="446">
        <v>6538890</v>
      </c>
      <c r="E9" s="446">
        <v>6538890</v>
      </c>
    </row>
    <row r="10" spans="1:5" ht="12.75" thickBot="1">
      <c r="A10" s="450"/>
      <c r="B10" s="411"/>
      <c r="C10" s="451"/>
      <c r="D10" s="451"/>
      <c r="E10" s="451"/>
    </row>
    <row r="11" spans="1:5" ht="12.75" thickBot="1">
      <c r="A11" s="677" t="s">
        <v>360</v>
      </c>
      <c r="B11" s="678"/>
      <c r="C11" s="443">
        <f>C12+C13</f>
        <v>12647481</v>
      </c>
      <c r="D11" s="443">
        <f t="shared" ref="D11:E11" si="0">D12+D13</f>
        <v>8604963</v>
      </c>
      <c r="E11" s="443">
        <f t="shared" si="0"/>
        <v>8586554</v>
      </c>
    </row>
    <row r="12" spans="1:5" ht="13.5">
      <c r="A12" s="444"/>
      <c r="B12" s="445" t="s">
        <v>361</v>
      </c>
      <c r="C12" s="446">
        <v>0</v>
      </c>
      <c r="D12" s="446">
        <v>0</v>
      </c>
      <c r="E12" s="446">
        <v>0</v>
      </c>
    </row>
    <row r="13" spans="1:5" ht="13.5">
      <c r="A13" s="447"/>
      <c r="B13" s="448" t="s">
        <v>362</v>
      </c>
      <c r="C13" s="449">
        <v>12647481</v>
      </c>
      <c r="D13" s="449">
        <v>8604963</v>
      </c>
      <c r="E13" s="449">
        <v>8586554</v>
      </c>
    </row>
    <row r="14" spans="1:5" ht="12.75" thickBot="1">
      <c r="A14" s="453"/>
      <c r="B14" s="454"/>
      <c r="C14" s="455"/>
      <c r="D14" s="455"/>
      <c r="E14" s="455"/>
    </row>
    <row r="15" spans="1:5" ht="12.75" thickBot="1">
      <c r="A15" s="677" t="s">
        <v>363</v>
      </c>
      <c r="B15" s="678"/>
      <c r="C15" s="452">
        <f>C7-C11</f>
        <v>0</v>
      </c>
      <c r="D15" s="452">
        <f>D7-D11</f>
        <v>-2066073</v>
      </c>
      <c r="E15" s="452">
        <f>E7-E11</f>
        <v>-2047664</v>
      </c>
    </row>
    <row r="16" spans="1:5">
      <c r="A16" s="170"/>
      <c r="B16" s="170"/>
      <c r="C16" s="170"/>
      <c r="D16" s="170"/>
      <c r="E16" s="170"/>
    </row>
    <row r="17" spans="1:5" ht="13.5">
      <c r="A17" s="679" t="s">
        <v>60</v>
      </c>
      <c r="B17" s="680"/>
      <c r="C17" s="439" t="s">
        <v>214</v>
      </c>
      <c r="D17" s="439" t="s">
        <v>217</v>
      </c>
      <c r="E17" s="439" t="s">
        <v>356</v>
      </c>
    </row>
    <row r="18" spans="1:5" ht="12.75" thickBot="1">
      <c r="A18" s="450"/>
      <c r="B18" s="411"/>
      <c r="C18" s="456"/>
      <c r="D18" s="456"/>
      <c r="E18" s="456"/>
    </row>
    <row r="19" spans="1:5" ht="12.75" thickBot="1">
      <c r="A19" s="677" t="s">
        <v>364</v>
      </c>
      <c r="B19" s="678"/>
      <c r="C19" s="452">
        <f>C15</f>
        <v>0</v>
      </c>
      <c r="D19" s="452">
        <f>D15</f>
        <v>-2066073</v>
      </c>
      <c r="E19" s="452">
        <f>E15</f>
        <v>-2047664</v>
      </c>
    </row>
    <row r="20" spans="1:5" ht="12.75" thickBot="1">
      <c r="A20" s="457"/>
      <c r="B20" s="458"/>
      <c r="C20" s="459"/>
      <c r="D20" s="459"/>
      <c r="E20" s="459"/>
    </row>
    <row r="21" spans="1:5" ht="12.75" thickBot="1">
      <c r="A21" s="677" t="s">
        <v>365</v>
      </c>
      <c r="B21" s="678"/>
      <c r="C21" s="460">
        <v>0</v>
      </c>
      <c r="D21" s="460">
        <v>0</v>
      </c>
      <c r="E21" s="461">
        <v>0</v>
      </c>
    </row>
    <row r="22" spans="1:5" ht="12.75" thickBot="1">
      <c r="A22" s="462"/>
      <c r="B22" s="463"/>
      <c r="C22" s="459"/>
      <c r="D22" s="459"/>
      <c r="E22" s="459"/>
    </row>
    <row r="23" spans="1:5" ht="12.75" thickBot="1">
      <c r="A23" s="677" t="s">
        <v>366</v>
      </c>
      <c r="B23" s="678"/>
      <c r="C23" s="464">
        <f>C19-C21</f>
        <v>0</v>
      </c>
      <c r="D23" s="464">
        <f>D19-D21</f>
        <v>-2066073</v>
      </c>
      <c r="E23" s="464">
        <f>E19-E21</f>
        <v>-2047664</v>
      </c>
    </row>
    <row r="24" spans="1:5">
      <c r="A24" s="170"/>
      <c r="B24" s="170"/>
      <c r="C24" s="170"/>
      <c r="D24" s="170"/>
      <c r="E24" s="170"/>
    </row>
    <row r="25" spans="1:5" ht="13.5">
      <c r="A25" s="679" t="s">
        <v>60</v>
      </c>
      <c r="B25" s="680"/>
      <c r="C25" s="439" t="s">
        <v>214</v>
      </c>
      <c r="D25" s="439" t="s">
        <v>217</v>
      </c>
      <c r="E25" s="439" t="s">
        <v>356</v>
      </c>
    </row>
    <row r="26" spans="1:5" ht="12.75" thickBot="1">
      <c r="A26" s="450"/>
      <c r="B26" s="411"/>
      <c r="C26" s="465"/>
      <c r="D26" s="465"/>
      <c r="E26" s="465"/>
    </row>
    <row r="27" spans="1:5" ht="12.75" thickBot="1">
      <c r="A27" s="677" t="s">
        <v>367</v>
      </c>
      <c r="B27" s="678"/>
      <c r="C27" s="460">
        <v>0</v>
      </c>
      <c r="D27" s="460">
        <v>0</v>
      </c>
      <c r="E27" s="461">
        <v>0</v>
      </c>
    </row>
    <row r="28" spans="1:5" ht="12.75" thickBot="1">
      <c r="A28" s="457"/>
      <c r="B28" s="458"/>
      <c r="C28" s="466"/>
      <c r="D28" s="466"/>
      <c r="E28" s="466"/>
    </row>
    <row r="29" spans="1:5" ht="12.75" thickBot="1">
      <c r="A29" s="677" t="s">
        <v>368</v>
      </c>
      <c r="B29" s="678"/>
      <c r="C29" s="460">
        <v>0</v>
      </c>
      <c r="D29" s="460">
        <v>0</v>
      </c>
      <c r="E29" s="461">
        <v>0</v>
      </c>
    </row>
    <row r="30" spans="1:5" ht="12.75" thickBot="1">
      <c r="A30" s="462"/>
      <c r="B30" s="463"/>
      <c r="C30" s="459"/>
      <c r="D30" s="459"/>
      <c r="E30" s="459"/>
    </row>
    <row r="31" spans="1:5" ht="12.75" thickBot="1">
      <c r="A31" s="677" t="s">
        <v>369</v>
      </c>
      <c r="B31" s="678"/>
      <c r="C31" s="464">
        <f>C27-C29</f>
        <v>0</v>
      </c>
      <c r="D31" s="464">
        <f>D27-D29</f>
        <v>0</v>
      </c>
      <c r="E31" s="464">
        <f>E27-E29</f>
        <v>0</v>
      </c>
    </row>
    <row r="33" spans="1:5" s="467" customFormat="1" ht="42" customHeight="1">
      <c r="A33" s="676" t="s">
        <v>370</v>
      </c>
      <c r="B33" s="676"/>
      <c r="C33" s="676"/>
      <c r="D33" s="676"/>
      <c r="E33" s="676"/>
    </row>
    <row r="34" spans="1:5" s="467" customFormat="1" ht="42.75" customHeight="1">
      <c r="A34" s="676" t="s">
        <v>371</v>
      </c>
      <c r="B34" s="676"/>
      <c r="C34" s="676"/>
      <c r="D34" s="676"/>
      <c r="E34" s="676"/>
    </row>
    <row r="35" spans="1:5" s="467" customFormat="1" ht="18.75" customHeight="1">
      <c r="A35" s="676" t="s">
        <v>372</v>
      </c>
      <c r="B35" s="676"/>
      <c r="C35" s="676"/>
      <c r="D35" s="676"/>
      <c r="E35" s="676"/>
    </row>
  </sheetData>
  <mergeCells count="18">
    <mergeCell ref="A11:B11"/>
    <mergeCell ref="A1:E1"/>
    <mergeCell ref="A2:E2"/>
    <mergeCell ref="A3:E3"/>
    <mergeCell ref="A5:B5"/>
    <mergeCell ref="A7:B7"/>
    <mergeCell ref="A35:E35"/>
    <mergeCell ref="A15:B15"/>
    <mergeCell ref="A17:B17"/>
    <mergeCell ref="A19:B19"/>
    <mergeCell ref="A21:B21"/>
    <mergeCell ref="A23:B23"/>
    <mergeCell ref="A25:B25"/>
    <mergeCell ref="A27:B27"/>
    <mergeCell ref="A29:B29"/>
    <mergeCell ref="A31:B31"/>
    <mergeCell ref="A33:E33"/>
    <mergeCell ref="A34:E3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S45"/>
  <sheetViews>
    <sheetView showGridLines="0" tabSelected="1" topLeftCell="B1" zoomScale="75" zoomScaleNormal="90" workbookViewId="0">
      <selection activeCell="C14" sqref="C14:D14"/>
    </sheetView>
  </sheetViews>
  <sheetFormatPr baseColWidth="10" defaultColWidth="0" defaultRowHeight="14.25" zeroHeight="1"/>
  <cols>
    <col min="1" max="1" width="2.7109375" style="468" customWidth="1"/>
    <col min="2" max="3" width="11.42578125" style="468" customWidth="1"/>
    <col min="4" max="4" width="46.85546875" style="468" customWidth="1"/>
    <col min="5" max="5" width="20.85546875" style="468" customWidth="1"/>
    <col min="6" max="6" width="26.85546875" style="468" bestFit="1" customWidth="1"/>
    <col min="7" max="10" width="20.85546875" style="468" customWidth="1"/>
    <col min="11" max="11" width="2.85546875" style="468" customWidth="1"/>
    <col min="12" max="256" width="11.42578125" style="468" hidden="1"/>
    <col min="257" max="257" width="2.7109375" style="468" customWidth="1"/>
    <col min="258" max="259" width="11.42578125" style="468" customWidth="1"/>
    <col min="260" max="260" width="46.85546875" style="468" customWidth="1"/>
    <col min="261" max="261" width="20.85546875" style="468" customWidth="1"/>
    <col min="262" max="262" width="26.85546875" style="468" bestFit="1" customWidth="1"/>
    <col min="263" max="266" width="20.85546875" style="468" customWidth="1"/>
    <col min="267" max="267" width="2.85546875" style="468" customWidth="1"/>
    <col min="268" max="512" width="11.42578125" style="468" hidden="1"/>
    <col min="513" max="513" width="2.7109375" style="468" customWidth="1"/>
    <col min="514" max="515" width="11.42578125" style="468" customWidth="1"/>
    <col min="516" max="516" width="46.85546875" style="468" customWidth="1"/>
    <col min="517" max="517" width="20.85546875" style="468" customWidth="1"/>
    <col min="518" max="518" width="26.85546875" style="468" bestFit="1" customWidth="1"/>
    <col min="519" max="522" width="20.85546875" style="468" customWidth="1"/>
    <col min="523" max="523" width="2.85546875" style="468" customWidth="1"/>
    <col min="524" max="768" width="11.42578125" style="468" hidden="1"/>
    <col min="769" max="769" width="2.7109375" style="468" customWidth="1"/>
    <col min="770" max="771" width="11.42578125" style="468" customWidth="1"/>
    <col min="772" max="772" width="46.85546875" style="468" customWidth="1"/>
    <col min="773" max="773" width="20.85546875" style="468" customWidth="1"/>
    <col min="774" max="774" width="26.85546875" style="468" bestFit="1" customWidth="1"/>
    <col min="775" max="778" width="20.85546875" style="468" customWidth="1"/>
    <col min="779" max="779" width="2.85546875" style="468" customWidth="1"/>
    <col min="780" max="1024" width="11.42578125" style="468" hidden="1"/>
    <col min="1025" max="1025" width="2.7109375" style="468" customWidth="1"/>
    <col min="1026" max="1027" width="11.42578125" style="468" customWidth="1"/>
    <col min="1028" max="1028" width="46.85546875" style="468" customWidth="1"/>
    <col min="1029" max="1029" width="20.85546875" style="468" customWidth="1"/>
    <col min="1030" max="1030" width="26.85546875" style="468" bestFit="1" customWidth="1"/>
    <col min="1031" max="1034" width="20.85546875" style="468" customWidth="1"/>
    <col min="1035" max="1035" width="2.85546875" style="468" customWidth="1"/>
    <col min="1036" max="1280" width="11.42578125" style="468" hidden="1"/>
    <col min="1281" max="1281" width="2.7109375" style="468" customWidth="1"/>
    <col min="1282" max="1283" width="11.42578125" style="468" customWidth="1"/>
    <col min="1284" max="1284" width="46.85546875" style="468" customWidth="1"/>
    <col min="1285" max="1285" width="20.85546875" style="468" customWidth="1"/>
    <col min="1286" max="1286" width="26.85546875" style="468" bestFit="1" customWidth="1"/>
    <col min="1287" max="1290" width="20.85546875" style="468" customWidth="1"/>
    <col min="1291" max="1291" width="2.85546875" style="468" customWidth="1"/>
    <col min="1292" max="1536" width="11.42578125" style="468" hidden="1"/>
    <col min="1537" max="1537" width="2.7109375" style="468" customWidth="1"/>
    <col min="1538" max="1539" width="11.42578125" style="468" customWidth="1"/>
    <col min="1540" max="1540" width="46.85546875" style="468" customWidth="1"/>
    <col min="1541" max="1541" width="20.85546875" style="468" customWidth="1"/>
    <col min="1542" max="1542" width="26.85546875" style="468" bestFit="1" customWidth="1"/>
    <col min="1543" max="1546" width="20.85546875" style="468" customWidth="1"/>
    <col min="1547" max="1547" width="2.85546875" style="468" customWidth="1"/>
    <col min="1548" max="1792" width="11.42578125" style="468" hidden="1"/>
    <col min="1793" max="1793" width="2.7109375" style="468" customWidth="1"/>
    <col min="1794" max="1795" width="11.42578125" style="468" customWidth="1"/>
    <col min="1796" max="1796" width="46.85546875" style="468" customWidth="1"/>
    <col min="1797" max="1797" width="20.85546875" style="468" customWidth="1"/>
    <col min="1798" max="1798" width="26.85546875" style="468" bestFit="1" customWidth="1"/>
    <col min="1799" max="1802" width="20.85546875" style="468" customWidth="1"/>
    <col min="1803" max="1803" width="2.85546875" style="468" customWidth="1"/>
    <col min="1804" max="2048" width="11.42578125" style="468" hidden="1"/>
    <col min="2049" max="2049" width="2.7109375" style="468" customWidth="1"/>
    <col min="2050" max="2051" width="11.42578125" style="468" customWidth="1"/>
    <col min="2052" max="2052" width="46.85546875" style="468" customWidth="1"/>
    <col min="2053" max="2053" width="20.85546875" style="468" customWidth="1"/>
    <col min="2054" max="2054" width="26.85546875" style="468" bestFit="1" customWidth="1"/>
    <col min="2055" max="2058" width="20.85546875" style="468" customWidth="1"/>
    <col min="2059" max="2059" width="2.85546875" style="468" customWidth="1"/>
    <col min="2060" max="2304" width="11.42578125" style="468" hidden="1"/>
    <col min="2305" max="2305" width="2.7109375" style="468" customWidth="1"/>
    <col min="2306" max="2307" width="11.42578125" style="468" customWidth="1"/>
    <col min="2308" max="2308" width="46.85546875" style="468" customWidth="1"/>
    <col min="2309" max="2309" width="20.85546875" style="468" customWidth="1"/>
    <col min="2310" max="2310" width="26.85546875" style="468" bestFit="1" customWidth="1"/>
    <col min="2311" max="2314" width="20.85546875" style="468" customWidth="1"/>
    <col min="2315" max="2315" width="2.85546875" style="468" customWidth="1"/>
    <col min="2316" max="2560" width="11.42578125" style="468" hidden="1"/>
    <col min="2561" max="2561" width="2.7109375" style="468" customWidth="1"/>
    <col min="2562" max="2563" width="11.42578125" style="468" customWidth="1"/>
    <col min="2564" max="2564" width="46.85546875" style="468" customWidth="1"/>
    <col min="2565" max="2565" width="20.85546875" style="468" customWidth="1"/>
    <col min="2566" max="2566" width="26.85546875" style="468" bestFit="1" customWidth="1"/>
    <col min="2567" max="2570" width="20.85546875" style="468" customWidth="1"/>
    <col min="2571" max="2571" width="2.85546875" style="468" customWidth="1"/>
    <col min="2572" max="2816" width="11.42578125" style="468" hidden="1"/>
    <col min="2817" max="2817" width="2.7109375" style="468" customWidth="1"/>
    <col min="2818" max="2819" width="11.42578125" style="468" customWidth="1"/>
    <col min="2820" max="2820" width="46.85546875" style="468" customWidth="1"/>
    <col min="2821" max="2821" width="20.85546875" style="468" customWidth="1"/>
    <col min="2822" max="2822" width="26.85546875" style="468" bestFit="1" customWidth="1"/>
    <col min="2823" max="2826" width="20.85546875" style="468" customWidth="1"/>
    <col min="2827" max="2827" width="2.85546875" style="468" customWidth="1"/>
    <col min="2828" max="3072" width="11.42578125" style="468" hidden="1"/>
    <col min="3073" max="3073" width="2.7109375" style="468" customWidth="1"/>
    <col min="3074" max="3075" width="11.42578125" style="468" customWidth="1"/>
    <col min="3076" max="3076" width="46.85546875" style="468" customWidth="1"/>
    <col min="3077" max="3077" width="20.85546875" style="468" customWidth="1"/>
    <col min="3078" max="3078" width="26.85546875" style="468" bestFit="1" customWidth="1"/>
    <col min="3079" max="3082" width="20.85546875" style="468" customWidth="1"/>
    <col min="3083" max="3083" width="2.85546875" style="468" customWidth="1"/>
    <col min="3084" max="3328" width="11.42578125" style="468" hidden="1"/>
    <col min="3329" max="3329" width="2.7109375" style="468" customWidth="1"/>
    <col min="3330" max="3331" width="11.42578125" style="468" customWidth="1"/>
    <col min="3332" max="3332" width="46.85546875" style="468" customWidth="1"/>
    <col min="3333" max="3333" width="20.85546875" style="468" customWidth="1"/>
    <col min="3334" max="3334" width="26.85546875" style="468" bestFit="1" customWidth="1"/>
    <col min="3335" max="3338" width="20.85546875" style="468" customWidth="1"/>
    <col min="3339" max="3339" width="2.85546875" style="468" customWidth="1"/>
    <col min="3340" max="3584" width="11.42578125" style="468" hidden="1"/>
    <col min="3585" max="3585" width="2.7109375" style="468" customWidth="1"/>
    <col min="3586" max="3587" width="11.42578125" style="468" customWidth="1"/>
    <col min="3588" max="3588" width="46.85546875" style="468" customWidth="1"/>
    <col min="3589" max="3589" width="20.85546875" style="468" customWidth="1"/>
    <col min="3590" max="3590" width="26.85546875" style="468" bestFit="1" customWidth="1"/>
    <col min="3591" max="3594" width="20.85546875" style="468" customWidth="1"/>
    <col min="3595" max="3595" width="2.85546875" style="468" customWidth="1"/>
    <col min="3596" max="3840" width="11.42578125" style="468" hidden="1"/>
    <col min="3841" max="3841" width="2.7109375" style="468" customWidth="1"/>
    <col min="3842" max="3843" width="11.42578125" style="468" customWidth="1"/>
    <col min="3844" max="3844" width="46.85546875" style="468" customWidth="1"/>
    <col min="3845" max="3845" width="20.85546875" style="468" customWidth="1"/>
    <col min="3846" max="3846" width="26.85546875" style="468" bestFit="1" customWidth="1"/>
    <col min="3847" max="3850" width="20.85546875" style="468" customWidth="1"/>
    <col min="3851" max="3851" width="2.85546875" style="468" customWidth="1"/>
    <col min="3852" max="4096" width="11.42578125" style="468" hidden="1"/>
    <col min="4097" max="4097" width="2.7109375" style="468" customWidth="1"/>
    <col min="4098" max="4099" width="11.42578125" style="468" customWidth="1"/>
    <col min="4100" max="4100" width="46.85546875" style="468" customWidth="1"/>
    <col min="4101" max="4101" width="20.85546875" style="468" customWidth="1"/>
    <col min="4102" max="4102" width="26.85546875" style="468" bestFit="1" customWidth="1"/>
    <col min="4103" max="4106" width="20.85546875" style="468" customWidth="1"/>
    <col min="4107" max="4107" width="2.85546875" style="468" customWidth="1"/>
    <col min="4108" max="4352" width="11.42578125" style="468" hidden="1"/>
    <col min="4353" max="4353" width="2.7109375" style="468" customWidth="1"/>
    <col min="4354" max="4355" width="11.42578125" style="468" customWidth="1"/>
    <col min="4356" max="4356" width="46.85546875" style="468" customWidth="1"/>
    <col min="4357" max="4357" width="20.85546875" style="468" customWidth="1"/>
    <col min="4358" max="4358" width="26.85546875" style="468" bestFit="1" customWidth="1"/>
    <col min="4359" max="4362" width="20.85546875" style="468" customWidth="1"/>
    <col min="4363" max="4363" width="2.85546875" style="468" customWidth="1"/>
    <col min="4364" max="4608" width="11.42578125" style="468" hidden="1"/>
    <col min="4609" max="4609" width="2.7109375" style="468" customWidth="1"/>
    <col min="4610" max="4611" width="11.42578125" style="468" customWidth="1"/>
    <col min="4612" max="4612" width="46.85546875" style="468" customWidth="1"/>
    <col min="4613" max="4613" width="20.85546875" style="468" customWidth="1"/>
    <col min="4614" max="4614" width="26.85546875" style="468" bestFit="1" customWidth="1"/>
    <col min="4615" max="4618" width="20.85546875" style="468" customWidth="1"/>
    <col min="4619" max="4619" width="2.85546875" style="468" customWidth="1"/>
    <col min="4620" max="4864" width="11.42578125" style="468" hidden="1"/>
    <col min="4865" max="4865" width="2.7109375" style="468" customWidth="1"/>
    <col min="4866" max="4867" width="11.42578125" style="468" customWidth="1"/>
    <col min="4868" max="4868" width="46.85546875" style="468" customWidth="1"/>
    <col min="4869" max="4869" width="20.85546875" style="468" customWidth="1"/>
    <col min="4870" max="4870" width="26.85546875" style="468" bestFit="1" customWidth="1"/>
    <col min="4871" max="4874" width="20.85546875" style="468" customWidth="1"/>
    <col min="4875" max="4875" width="2.85546875" style="468" customWidth="1"/>
    <col min="4876" max="5120" width="11.42578125" style="468" hidden="1"/>
    <col min="5121" max="5121" width="2.7109375" style="468" customWidth="1"/>
    <col min="5122" max="5123" width="11.42578125" style="468" customWidth="1"/>
    <col min="5124" max="5124" width="46.85546875" style="468" customWidth="1"/>
    <col min="5125" max="5125" width="20.85546875" style="468" customWidth="1"/>
    <col min="5126" max="5126" width="26.85546875" style="468" bestFit="1" customWidth="1"/>
    <col min="5127" max="5130" width="20.85546875" style="468" customWidth="1"/>
    <col min="5131" max="5131" width="2.85546875" style="468" customWidth="1"/>
    <col min="5132" max="5376" width="11.42578125" style="468" hidden="1"/>
    <col min="5377" max="5377" width="2.7109375" style="468" customWidth="1"/>
    <col min="5378" max="5379" width="11.42578125" style="468" customWidth="1"/>
    <col min="5380" max="5380" width="46.85546875" style="468" customWidth="1"/>
    <col min="5381" max="5381" width="20.85546875" style="468" customWidth="1"/>
    <col min="5382" max="5382" width="26.85546875" style="468" bestFit="1" customWidth="1"/>
    <col min="5383" max="5386" width="20.85546875" style="468" customWidth="1"/>
    <col min="5387" max="5387" width="2.85546875" style="468" customWidth="1"/>
    <col min="5388" max="5632" width="11.42578125" style="468" hidden="1"/>
    <col min="5633" max="5633" width="2.7109375" style="468" customWidth="1"/>
    <col min="5634" max="5635" width="11.42578125" style="468" customWidth="1"/>
    <col min="5636" max="5636" width="46.85546875" style="468" customWidth="1"/>
    <col min="5637" max="5637" width="20.85546875" style="468" customWidth="1"/>
    <col min="5638" max="5638" width="26.85546875" style="468" bestFit="1" customWidth="1"/>
    <col min="5639" max="5642" width="20.85546875" style="468" customWidth="1"/>
    <col min="5643" max="5643" width="2.85546875" style="468" customWidth="1"/>
    <col min="5644" max="5888" width="11.42578125" style="468" hidden="1"/>
    <col min="5889" max="5889" width="2.7109375" style="468" customWidth="1"/>
    <col min="5890" max="5891" width="11.42578125" style="468" customWidth="1"/>
    <col min="5892" max="5892" width="46.85546875" style="468" customWidth="1"/>
    <col min="5893" max="5893" width="20.85546875" style="468" customWidth="1"/>
    <col min="5894" max="5894" width="26.85546875" style="468" bestFit="1" customWidth="1"/>
    <col min="5895" max="5898" width="20.85546875" style="468" customWidth="1"/>
    <col min="5899" max="5899" width="2.85546875" style="468" customWidth="1"/>
    <col min="5900" max="6144" width="11.42578125" style="468" hidden="1"/>
    <col min="6145" max="6145" width="2.7109375" style="468" customWidth="1"/>
    <col min="6146" max="6147" width="11.42578125" style="468" customWidth="1"/>
    <col min="6148" max="6148" width="46.85546875" style="468" customWidth="1"/>
    <col min="6149" max="6149" width="20.85546875" style="468" customWidth="1"/>
    <col min="6150" max="6150" width="26.85546875" style="468" bestFit="1" customWidth="1"/>
    <col min="6151" max="6154" width="20.85546875" style="468" customWidth="1"/>
    <col min="6155" max="6155" width="2.85546875" style="468" customWidth="1"/>
    <col min="6156" max="6400" width="11.42578125" style="468" hidden="1"/>
    <col min="6401" max="6401" width="2.7109375" style="468" customWidth="1"/>
    <col min="6402" max="6403" width="11.42578125" style="468" customWidth="1"/>
    <col min="6404" max="6404" width="46.85546875" style="468" customWidth="1"/>
    <col min="6405" max="6405" width="20.85546875" style="468" customWidth="1"/>
    <col min="6406" max="6406" width="26.85546875" style="468" bestFit="1" customWidth="1"/>
    <col min="6407" max="6410" width="20.85546875" style="468" customWidth="1"/>
    <col min="6411" max="6411" width="2.85546875" style="468" customWidth="1"/>
    <col min="6412" max="6656" width="11.42578125" style="468" hidden="1"/>
    <col min="6657" max="6657" width="2.7109375" style="468" customWidth="1"/>
    <col min="6658" max="6659" width="11.42578125" style="468" customWidth="1"/>
    <col min="6660" max="6660" width="46.85546875" style="468" customWidth="1"/>
    <col min="6661" max="6661" width="20.85546875" style="468" customWidth="1"/>
    <col min="6662" max="6662" width="26.85546875" style="468" bestFit="1" customWidth="1"/>
    <col min="6663" max="6666" width="20.85546875" style="468" customWidth="1"/>
    <col min="6667" max="6667" width="2.85546875" style="468" customWidth="1"/>
    <col min="6668" max="6912" width="11.42578125" style="468" hidden="1"/>
    <col min="6913" max="6913" width="2.7109375" style="468" customWidth="1"/>
    <col min="6914" max="6915" width="11.42578125" style="468" customWidth="1"/>
    <col min="6916" max="6916" width="46.85546875" style="468" customWidth="1"/>
    <col min="6917" max="6917" width="20.85546875" style="468" customWidth="1"/>
    <col min="6918" max="6918" width="26.85546875" style="468" bestFit="1" customWidth="1"/>
    <col min="6919" max="6922" width="20.85546875" style="468" customWidth="1"/>
    <col min="6923" max="6923" width="2.85546875" style="468" customWidth="1"/>
    <col min="6924" max="7168" width="11.42578125" style="468" hidden="1"/>
    <col min="7169" max="7169" width="2.7109375" style="468" customWidth="1"/>
    <col min="7170" max="7171" width="11.42578125" style="468" customWidth="1"/>
    <col min="7172" max="7172" width="46.85546875" style="468" customWidth="1"/>
    <col min="7173" max="7173" width="20.85546875" style="468" customWidth="1"/>
    <col min="7174" max="7174" width="26.85546875" style="468" bestFit="1" customWidth="1"/>
    <col min="7175" max="7178" width="20.85546875" style="468" customWidth="1"/>
    <col min="7179" max="7179" width="2.85546875" style="468" customWidth="1"/>
    <col min="7180" max="7424" width="11.42578125" style="468" hidden="1"/>
    <col min="7425" max="7425" width="2.7109375" style="468" customWidth="1"/>
    <col min="7426" max="7427" width="11.42578125" style="468" customWidth="1"/>
    <col min="7428" max="7428" width="46.85546875" style="468" customWidth="1"/>
    <col min="7429" max="7429" width="20.85546875" style="468" customWidth="1"/>
    <col min="7430" max="7430" width="26.85546875" style="468" bestFit="1" customWidth="1"/>
    <col min="7431" max="7434" width="20.85546875" style="468" customWidth="1"/>
    <col min="7435" max="7435" width="2.85546875" style="468" customWidth="1"/>
    <col min="7436" max="7680" width="11.42578125" style="468" hidden="1"/>
    <col min="7681" max="7681" width="2.7109375" style="468" customWidth="1"/>
    <col min="7682" max="7683" width="11.42578125" style="468" customWidth="1"/>
    <col min="7684" max="7684" width="46.85546875" style="468" customWidth="1"/>
    <col min="7685" max="7685" width="20.85546875" style="468" customWidth="1"/>
    <col min="7686" max="7686" width="26.85546875" style="468" bestFit="1" customWidth="1"/>
    <col min="7687" max="7690" width="20.85546875" style="468" customWidth="1"/>
    <col min="7691" max="7691" width="2.85546875" style="468" customWidth="1"/>
    <col min="7692" max="7936" width="11.42578125" style="468" hidden="1"/>
    <col min="7937" max="7937" width="2.7109375" style="468" customWidth="1"/>
    <col min="7938" max="7939" width="11.42578125" style="468" customWidth="1"/>
    <col min="7940" max="7940" width="46.85546875" style="468" customWidth="1"/>
    <col min="7941" max="7941" width="20.85546875" style="468" customWidth="1"/>
    <col min="7942" max="7942" width="26.85546875" style="468" bestFit="1" customWidth="1"/>
    <col min="7943" max="7946" width="20.85546875" style="468" customWidth="1"/>
    <col min="7947" max="7947" width="2.85546875" style="468" customWidth="1"/>
    <col min="7948" max="8192" width="11.42578125" style="468" hidden="1"/>
    <col min="8193" max="8193" width="2.7109375" style="468" customWidth="1"/>
    <col min="8194" max="8195" width="11.42578125" style="468" customWidth="1"/>
    <col min="8196" max="8196" width="46.85546875" style="468" customWidth="1"/>
    <col min="8197" max="8197" width="20.85546875" style="468" customWidth="1"/>
    <col min="8198" max="8198" width="26.85546875" style="468" bestFit="1" customWidth="1"/>
    <col min="8199" max="8202" width="20.85546875" style="468" customWidth="1"/>
    <col min="8203" max="8203" width="2.85546875" style="468" customWidth="1"/>
    <col min="8204" max="8448" width="11.42578125" style="468" hidden="1"/>
    <col min="8449" max="8449" width="2.7109375" style="468" customWidth="1"/>
    <col min="8450" max="8451" width="11.42578125" style="468" customWidth="1"/>
    <col min="8452" max="8452" width="46.85546875" style="468" customWidth="1"/>
    <col min="8453" max="8453" width="20.85546875" style="468" customWidth="1"/>
    <col min="8454" max="8454" width="26.85546875" style="468" bestFit="1" customWidth="1"/>
    <col min="8455" max="8458" width="20.85546875" style="468" customWidth="1"/>
    <col min="8459" max="8459" width="2.85546875" style="468" customWidth="1"/>
    <col min="8460" max="8704" width="11.42578125" style="468" hidden="1"/>
    <col min="8705" max="8705" width="2.7109375" style="468" customWidth="1"/>
    <col min="8706" max="8707" width="11.42578125" style="468" customWidth="1"/>
    <col min="8708" max="8708" width="46.85546875" style="468" customWidth="1"/>
    <col min="8709" max="8709" width="20.85546875" style="468" customWidth="1"/>
    <col min="8710" max="8710" width="26.85546875" style="468" bestFit="1" customWidth="1"/>
    <col min="8711" max="8714" width="20.85546875" style="468" customWidth="1"/>
    <col min="8715" max="8715" width="2.85546875" style="468" customWidth="1"/>
    <col min="8716" max="8960" width="11.42578125" style="468" hidden="1"/>
    <col min="8961" max="8961" width="2.7109375" style="468" customWidth="1"/>
    <col min="8962" max="8963" width="11.42578125" style="468" customWidth="1"/>
    <col min="8964" max="8964" width="46.85546875" style="468" customWidth="1"/>
    <col min="8965" max="8965" width="20.85546875" style="468" customWidth="1"/>
    <col min="8966" max="8966" width="26.85546875" style="468" bestFit="1" customWidth="1"/>
    <col min="8967" max="8970" width="20.85546875" style="468" customWidth="1"/>
    <col min="8971" max="8971" width="2.85546875" style="468" customWidth="1"/>
    <col min="8972" max="9216" width="11.42578125" style="468" hidden="1"/>
    <col min="9217" max="9217" width="2.7109375" style="468" customWidth="1"/>
    <col min="9218" max="9219" width="11.42578125" style="468" customWidth="1"/>
    <col min="9220" max="9220" width="46.85546875" style="468" customWidth="1"/>
    <col min="9221" max="9221" width="20.85546875" style="468" customWidth="1"/>
    <col min="9222" max="9222" width="26.85546875" style="468" bestFit="1" customWidth="1"/>
    <col min="9223" max="9226" width="20.85546875" style="468" customWidth="1"/>
    <col min="9227" max="9227" width="2.85546875" style="468" customWidth="1"/>
    <col min="9228" max="9472" width="11.42578125" style="468" hidden="1"/>
    <col min="9473" max="9473" width="2.7109375" style="468" customWidth="1"/>
    <col min="9474" max="9475" width="11.42578125" style="468" customWidth="1"/>
    <col min="9476" max="9476" width="46.85546875" style="468" customWidth="1"/>
    <col min="9477" max="9477" width="20.85546875" style="468" customWidth="1"/>
    <col min="9478" max="9478" width="26.85546875" style="468" bestFit="1" customWidth="1"/>
    <col min="9479" max="9482" width="20.85546875" style="468" customWidth="1"/>
    <col min="9483" max="9483" width="2.85546875" style="468" customWidth="1"/>
    <col min="9484" max="9728" width="11.42578125" style="468" hidden="1"/>
    <col min="9729" max="9729" width="2.7109375" style="468" customWidth="1"/>
    <col min="9730" max="9731" width="11.42578125" style="468" customWidth="1"/>
    <col min="9732" max="9732" width="46.85546875" style="468" customWidth="1"/>
    <col min="9733" max="9733" width="20.85546875" style="468" customWidth="1"/>
    <col min="9734" max="9734" width="26.85546875" style="468" bestFit="1" customWidth="1"/>
    <col min="9735" max="9738" width="20.85546875" style="468" customWidth="1"/>
    <col min="9739" max="9739" width="2.85546875" style="468" customWidth="1"/>
    <col min="9740" max="9984" width="11.42578125" style="468" hidden="1"/>
    <col min="9985" max="9985" width="2.7109375" style="468" customWidth="1"/>
    <col min="9986" max="9987" width="11.42578125" style="468" customWidth="1"/>
    <col min="9988" max="9988" width="46.85546875" style="468" customWidth="1"/>
    <col min="9989" max="9989" width="20.85546875" style="468" customWidth="1"/>
    <col min="9990" max="9990" width="26.85546875" style="468" bestFit="1" customWidth="1"/>
    <col min="9991" max="9994" width="20.85546875" style="468" customWidth="1"/>
    <col min="9995" max="9995" width="2.85546875" style="468" customWidth="1"/>
    <col min="9996" max="10240" width="11.42578125" style="468" hidden="1"/>
    <col min="10241" max="10241" width="2.7109375" style="468" customWidth="1"/>
    <col min="10242" max="10243" width="11.42578125" style="468" customWidth="1"/>
    <col min="10244" max="10244" width="46.85546875" style="468" customWidth="1"/>
    <col min="10245" max="10245" width="20.85546875" style="468" customWidth="1"/>
    <col min="10246" max="10246" width="26.85546875" style="468" bestFit="1" customWidth="1"/>
    <col min="10247" max="10250" width="20.85546875" style="468" customWidth="1"/>
    <col min="10251" max="10251" width="2.85546875" style="468" customWidth="1"/>
    <col min="10252" max="10496" width="11.42578125" style="468" hidden="1"/>
    <col min="10497" max="10497" width="2.7109375" style="468" customWidth="1"/>
    <col min="10498" max="10499" width="11.42578125" style="468" customWidth="1"/>
    <col min="10500" max="10500" width="46.85546875" style="468" customWidth="1"/>
    <col min="10501" max="10501" width="20.85546875" style="468" customWidth="1"/>
    <col min="10502" max="10502" width="26.85546875" style="468" bestFit="1" customWidth="1"/>
    <col min="10503" max="10506" width="20.85546875" style="468" customWidth="1"/>
    <col min="10507" max="10507" width="2.85546875" style="468" customWidth="1"/>
    <col min="10508" max="10752" width="11.42578125" style="468" hidden="1"/>
    <col min="10753" max="10753" width="2.7109375" style="468" customWidth="1"/>
    <col min="10754" max="10755" width="11.42578125" style="468" customWidth="1"/>
    <col min="10756" max="10756" width="46.85546875" style="468" customWidth="1"/>
    <col min="10757" max="10757" width="20.85546875" style="468" customWidth="1"/>
    <col min="10758" max="10758" width="26.85546875" style="468" bestFit="1" customWidth="1"/>
    <col min="10759" max="10762" width="20.85546875" style="468" customWidth="1"/>
    <col min="10763" max="10763" width="2.85546875" style="468" customWidth="1"/>
    <col min="10764" max="11008" width="11.42578125" style="468" hidden="1"/>
    <col min="11009" max="11009" width="2.7109375" style="468" customWidth="1"/>
    <col min="11010" max="11011" width="11.42578125" style="468" customWidth="1"/>
    <col min="11012" max="11012" width="46.85546875" style="468" customWidth="1"/>
    <col min="11013" max="11013" width="20.85546875" style="468" customWidth="1"/>
    <col min="11014" max="11014" width="26.85546875" style="468" bestFit="1" customWidth="1"/>
    <col min="11015" max="11018" width="20.85546875" style="468" customWidth="1"/>
    <col min="11019" max="11019" width="2.85546875" style="468" customWidth="1"/>
    <col min="11020" max="11264" width="11.42578125" style="468" hidden="1"/>
    <col min="11265" max="11265" width="2.7109375" style="468" customWidth="1"/>
    <col min="11266" max="11267" width="11.42578125" style="468" customWidth="1"/>
    <col min="11268" max="11268" width="46.85546875" style="468" customWidth="1"/>
    <col min="11269" max="11269" width="20.85546875" style="468" customWidth="1"/>
    <col min="11270" max="11270" width="26.85546875" style="468" bestFit="1" customWidth="1"/>
    <col min="11271" max="11274" width="20.85546875" style="468" customWidth="1"/>
    <col min="11275" max="11275" width="2.85546875" style="468" customWidth="1"/>
    <col min="11276" max="11520" width="11.42578125" style="468" hidden="1"/>
    <col min="11521" max="11521" width="2.7109375" style="468" customWidth="1"/>
    <col min="11522" max="11523" width="11.42578125" style="468" customWidth="1"/>
    <col min="11524" max="11524" width="46.85546875" style="468" customWidth="1"/>
    <col min="11525" max="11525" width="20.85546875" style="468" customWidth="1"/>
    <col min="11526" max="11526" width="26.85546875" style="468" bestFit="1" customWidth="1"/>
    <col min="11527" max="11530" width="20.85546875" style="468" customWidth="1"/>
    <col min="11531" max="11531" width="2.85546875" style="468" customWidth="1"/>
    <col min="11532" max="11776" width="11.42578125" style="468" hidden="1"/>
    <col min="11777" max="11777" width="2.7109375" style="468" customWidth="1"/>
    <col min="11778" max="11779" width="11.42578125" style="468" customWidth="1"/>
    <col min="11780" max="11780" width="46.85546875" style="468" customWidth="1"/>
    <col min="11781" max="11781" width="20.85546875" style="468" customWidth="1"/>
    <col min="11782" max="11782" width="26.85546875" style="468" bestFit="1" customWidth="1"/>
    <col min="11783" max="11786" width="20.85546875" style="468" customWidth="1"/>
    <col min="11787" max="11787" width="2.85546875" style="468" customWidth="1"/>
    <col min="11788" max="12032" width="11.42578125" style="468" hidden="1"/>
    <col min="12033" max="12033" width="2.7109375" style="468" customWidth="1"/>
    <col min="12034" max="12035" width="11.42578125" style="468" customWidth="1"/>
    <col min="12036" max="12036" width="46.85546875" style="468" customWidth="1"/>
    <col min="12037" max="12037" width="20.85546875" style="468" customWidth="1"/>
    <col min="12038" max="12038" width="26.85546875" style="468" bestFit="1" customWidth="1"/>
    <col min="12039" max="12042" width="20.85546875" style="468" customWidth="1"/>
    <col min="12043" max="12043" width="2.85546875" style="468" customWidth="1"/>
    <col min="12044" max="12288" width="11.42578125" style="468" hidden="1"/>
    <col min="12289" max="12289" width="2.7109375" style="468" customWidth="1"/>
    <col min="12290" max="12291" width="11.42578125" style="468" customWidth="1"/>
    <col min="12292" max="12292" width="46.85546875" style="468" customWidth="1"/>
    <col min="12293" max="12293" width="20.85546875" style="468" customWidth="1"/>
    <col min="12294" max="12294" width="26.85546875" style="468" bestFit="1" customWidth="1"/>
    <col min="12295" max="12298" width="20.85546875" style="468" customWidth="1"/>
    <col min="12299" max="12299" width="2.85546875" style="468" customWidth="1"/>
    <col min="12300" max="12544" width="11.42578125" style="468" hidden="1"/>
    <col min="12545" max="12545" width="2.7109375" style="468" customWidth="1"/>
    <col min="12546" max="12547" width="11.42578125" style="468" customWidth="1"/>
    <col min="12548" max="12548" width="46.85546875" style="468" customWidth="1"/>
    <col min="12549" max="12549" width="20.85546875" style="468" customWidth="1"/>
    <col min="12550" max="12550" width="26.85546875" style="468" bestFit="1" customWidth="1"/>
    <col min="12551" max="12554" width="20.85546875" style="468" customWidth="1"/>
    <col min="12555" max="12555" width="2.85546875" style="468" customWidth="1"/>
    <col min="12556" max="12800" width="11.42578125" style="468" hidden="1"/>
    <col min="12801" max="12801" width="2.7109375" style="468" customWidth="1"/>
    <col min="12802" max="12803" width="11.42578125" style="468" customWidth="1"/>
    <col min="12804" max="12804" width="46.85546875" style="468" customWidth="1"/>
    <col min="12805" max="12805" width="20.85546875" style="468" customWidth="1"/>
    <col min="12806" max="12806" width="26.85546875" style="468" bestFit="1" customWidth="1"/>
    <col min="12807" max="12810" width="20.85546875" style="468" customWidth="1"/>
    <col min="12811" max="12811" width="2.85546875" style="468" customWidth="1"/>
    <col min="12812" max="13056" width="11.42578125" style="468" hidden="1"/>
    <col min="13057" max="13057" width="2.7109375" style="468" customWidth="1"/>
    <col min="13058" max="13059" width="11.42578125" style="468" customWidth="1"/>
    <col min="13060" max="13060" width="46.85546875" style="468" customWidth="1"/>
    <col min="13061" max="13061" width="20.85546875" style="468" customWidth="1"/>
    <col min="13062" max="13062" width="26.85546875" style="468" bestFit="1" customWidth="1"/>
    <col min="13063" max="13066" width="20.85546875" style="468" customWidth="1"/>
    <col min="13067" max="13067" width="2.85546875" style="468" customWidth="1"/>
    <col min="13068" max="13312" width="11.42578125" style="468" hidden="1"/>
    <col min="13313" max="13313" width="2.7109375" style="468" customWidth="1"/>
    <col min="13314" max="13315" width="11.42578125" style="468" customWidth="1"/>
    <col min="13316" max="13316" width="46.85546875" style="468" customWidth="1"/>
    <col min="13317" max="13317" width="20.85546875" style="468" customWidth="1"/>
    <col min="13318" max="13318" width="26.85546875" style="468" bestFit="1" customWidth="1"/>
    <col min="13319" max="13322" width="20.85546875" style="468" customWidth="1"/>
    <col min="13323" max="13323" width="2.85546875" style="468" customWidth="1"/>
    <col min="13324" max="13568" width="11.42578125" style="468" hidden="1"/>
    <col min="13569" max="13569" width="2.7109375" style="468" customWidth="1"/>
    <col min="13570" max="13571" width="11.42578125" style="468" customWidth="1"/>
    <col min="13572" max="13572" width="46.85546875" style="468" customWidth="1"/>
    <col min="13573" max="13573" width="20.85546875" style="468" customWidth="1"/>
    <col min="13574" max="13574" width="26.85546875" style="468" bestFit="1" customWidth="1"/>
    <col min="13575" max="13578" width="20.85546875" style="468" customWidth="1"/>
    <col min="13579" max="13579" width="2.85546875" style="468" customWidth="1"/>
    <col min="13580" max="13824" width="11.42578125" style="468" hidden="1"/>
    <col min="13825" max="13825" width="2.7109375" style="468" customWidth="1"/>
    <col min="13826" max="13827" width="11.42578125" style="468" customWidth="1"/>
    <col min="13828" max="13828" width="46.85546875" style="468" customWidth="1"/>
    <col min="13829" max="13829" width="20.85546875" style="468" customWidth="1"/>
    <col min="13830" max="13830" width="26.85546875" style="468" bestFit="1" customWidth="1"/>
    <col min="13831" max="13834" width="20.85546875" style="468" customWidth="1"/>
    <col min="13835" max="13835" width="2.85546875" style="468" customWidth="1"/>
    <col min="13836" max="14080" width="11.42578125" style="468" hidden="1"/>
    <col min="14081" max="14081" width="2.7109375" style="468" customWidth="1"/>
    <col min="14082" max="14083" width="11.42578125" style="468" customWidth="1"/>
    <col min="14084" max="14084" width="46.85546875" style="468" customWidth="1"/>
    <col min="14085" max="14085" width="20.85546875" style="468" customWidth="1"/>
    <col min="14086" max="14086" width="26.85546875" style="468" bestFit="1" customWidth="1"/>
    <col min="14087" max="14090" width="20.85546875" style="468" customWidth="1"/>
    <col min="14091" max="14091" width="2.85546875" style="468" customWidth="1"/>
    <col min="14092" max="14336" width="11.42578125" style="468" hidden="1"/>
    <col min="14337" max="14337" width="2.7109375" style="468" customWidth="1"/>
    <col min="14338" max="14339" width="11.42578125" style="468" customWidth="1"/>
    <col min="14340" max="14340" width="46.85546875" style="468" customWidth="1"/>
    <col min="14341" max="14341" width="20.85546875" style="468" customWidth="1"/>
    <col min="14342" max="14342" width="26.85546875" style="468" bestFit="1" customWidth="1"/>
    <col min="14343" max="14346" width="20.85546875" style="468" customWidth="1"/>
    <col min="14347" max="14347" width="2.85546875" style="468" customWidth="1"/>
    <col min="14348" max="14592" width="11.42578125" style="468" hidden="1"/>
    <col min="14593" max="14593" width="2.7109375" style="468" customWidth="1"/>
    <col min="14594" max="14595" width="11.42578125" style="468" customWidth="1"/>
    <col min="14596" max="14596" width="46.85546875" style="468" customWidth="1"/>
    <col min="14597" max="14597" width="20.85546875" style="468" customWidth="1"/>
    <col min="14598" max="14598" width="26.85546875" style="468" bestFit="1" customWidth="1"/>
    <col min="14599" max="14602" width="20.85546875" style="468" customWidth="1"/>
    <col min="14603" max="14603" width="2.85546875" style="468" customWidth="1"/>
    <col min="14604" max="14848" width="11.42578125" style="468" hidden="1"/>
    <col min="14849" max="14849" width="2.7109375" style="468" customWidth="1"/>
    <col min="14850" max="14851" width="11.42578125" style="468" customWidth="1"/>
    <col min="14852" max="14852" width="46.85546875" style="468" customWidth="1"/>
    <col min="14853" max="14853" width="20.85546875" style="468" customWidth="1"/>
    <col min="14854" max="14854" width="26.85546875" style="468" bestFit="1" customWidth="1"/>
    <col min="14855" max="14858" width="20.85546875" style="468" customWidth="1"/>
    <col min="14859" max="14859" width="2.85546875" style="468" customWidth="1"/>
    <col min="14860" max="15104" width="11.42578125" style="468" hidden="1"/>
    <col min="15105" max="15105" width="2.7109375" style="468" customWidth="1"/>
    <col min="15106" max="15107" width="11.42578125" style="468" customWidth="1"/>
    <col min="15108" max="15108" width="46.85546875" style="468" customWidth="1"/>
    <col min="15109" max="15109" width="20.85546875" style="468" customWidth="1"/>
    <col min="15110" max="15110" width="26.85546875" style="468" bestFit="1" customWidth="1"/>
    <col min="15111" max="15114" width="20.85546875" style="468" customWidth="1"/>
    <col min="15115" max="15115" width="2.85546875" style="468" customWidth="1"/>
    <col min="15116" max="15360" width="11.42578125" style="468" hidden="1"/>
    <col min="15361" max="15361" width="2.7109375" style="468" customWidth="1"/>
    <col min="15362" max="15363" width="11.42578125" style="468" customWidth="1"/>
    <col min="15364" max="15364" width="46.85546875" style="468" customWidth="1"/>
    <col min="15365" max="15365" width="20.85546875" style="468" customWidth="1"/>
    <col min="15366" max="15366" width="26.85546875" style="468" bestFit="1" customWidth="1"/>
    <col min="15367" max="15370" width="20.85546875" style="468" customWidth="1"/>
    <col min="15371" max="15371" width="2.85546875" style="468" customWidth="1"/>
    <col min="15372" max="15616" width="11.42578125" style="468" hidden="1"/>
    <col min="15617" max="15617" width="2.7109375" style="468" customWidth="1"/>
    <col min="15618" max="15619" width="11.42578125" style="468" customWidth="1"/>
    <col min="15620" max="15620" width="46.85546875" style="468" customWidth="1"/>
    <col min="15621" max="15621" width="20.85546875" style="468" customWidth="1"/>
    <col min="15622" max="15622" width="26.85546875" style="468" bestFit="1" customWidth="1"/>
    <col min="15623" max="15626" width="20.85546875" style="468" customWidth="1"/>
    <col min="15627" max="15627" width="2.85546875" style="468" customWidth="1"/>
    <col min="15628" max="15872" width="11.42578125" style="468" hidden="1"/>
    <col min="15873" max="15873" width="2.7109375" style="468" customWidth="1"/>
    <col min="15874" max="15875" width="11.42578125" style="468" customWidth="1"/>
    <col min="15876" max="15876" width="46.85546875" style="468" customWidth="1"/>
    <col min="15877" max="15877" width="20.85546875" style="468" customWidth="1"/>
    <col min="15878" max="15878" width="26.85546875" style="468" bestFit="1" customWidth="1"/>
    <col min="15879" max="15882" width="20.85546875" style="468" customWidth="1"/>
    <col min="15883" max="15883" width="2.85546875" style="468" customWidth="1"/>
    <col min="15884" max="16128" width="11.42578125" style="468" hidden="1"/>
    <col min="16129" max="16129" width="2.7109375" style="468" customWidth="1"/>
    <col min="16130" max="16131" width="11.42578125" style="468" customWidth="1"/>
    <col min="16132" max="16132" width="46.85546875" style="468" customWidth="1"/>
    <col min="16133" max="16133" width="20.85546875" style="468" customWidth="1"/>
    <col min="16134" max="16134" width="26.85546875" style="468" bestFit="1" customWidth="1"/>
    <col min="16135" max="16138" width="20.85546875" style="468" customWidth="1"/>
    <col min="16139" max="16139" width="2.85546875" style="468" customWidth="1"/>
    <col min="16140" max="16384" width="11.42578125" style="468" hidden="1"/>
  </cols>
  <sheetData>
    <row r="1" spans="2:10" ht="8.25" customHeight="1"/>
    <row r="2" spans="2:10" ht="15">
      <c r="B2" s="692" t="s">
        <v>404</v>
      </c>
      <c r="C2" s="693"/>
      <c r="D2" s="693"/>
      <c r="E2" s="693"/>
      <c r="F2" s="693"/>
      <c r="G2" s="693"/>
      <c r="H2" s="693"/>
      <c r="I2" s="693"/>
      <c r="J2" s="694"/>
    </row>
    <row r="3" spans="2:10" ht="15">
      <c r="B3" s="695" t="s">
        <v>61</v>
      </c>
      <c r="C3" s="696"/>
      <c r="D3" s="696"/>
      <c r="E3" s="696"/>
      <c r="F3" s="696"/>
      <c r="G3" s="696"/>
      <c r="H3" s="696"/>
      <c r="I3" s="696"/>
      <c r="J3" s="697"/>
    </row>
    <row r="4" spans="2:10" ht="15">
      <c r="B4" s="698" t="s">
        <v>373</v>
      </c>
      <c r="C4" s="699"/>
      <c r="D4" s="699"/>
      <c r="E4" s="699"/>
      <c r="F4" s="699"/>
      <c r="G4" s="699"/>
      <c r="H4" s="699"/>
      <c r="I4" s="699"/>
      <c r="J4" s="700"/>
    </row>
    <row r="5" spans="2:10" ht="15">
      <c r="B5" s="698" t="s">
        <v>405</v>
      </c>
      <c r="C5" s="699"/>
      <c r="D5" s="699"/>
      <c r="E5" s="699"/>
      <c r="F5" s="699"/>
      <c r="G5" s="699"/>
      <c r="H5" s="699"/>
      <c r="I5" s="699"/>
      <c r="J5" s="700"/>
    </row>
    <row r="6" spans="2:10">
      <c r="B6" s="318"/>
      <c r="C6" s="318"/>
      <c r="D6" s="318"/>
      <c r="E6" s="318"/>
      <c r="F6" s="318"/>
      <c r="G6" s="318"/>
      <c r="H6" s="318"/>
      <c r="I6" s="318"/>
      <c r="J6" s="318"/>
    </row>
    <row r="7" spans="2:10">
      <c r="B7" s="639" t="s">
        <v>60</v>
      </c>
      <c r="C7" s="701"/>
      <c r="D7" s="701"/>
      <c r="E7" s="679" t="s">
        <v>302</v>
      </c>
      <c r="F7" s="704"/>
      <c r="G7" s="704"/>
      <c r="H7" s="704"/>
      <c r="I7" s="680"/>
      <c r="J7" s="649" t="s">
        <v>243</v>
      </c>
    </row>
    <row r="8" spans="2:10">
      <c r="B8" s="646"/>
      <c r="C8" s="702"/>
      <c r="D8" s="702"/>
      <c r="E8" s="439" t="s">
        <v>244</v>
      </c>
      <c r="F8" s="469" t="s">
        <v>245</v>
      </c>
      <c r="G8" s="469" t="s">
        <v>216</v>
      </c>
      <c r="H8" s="469" t="s">
        <v>217</v>
      </c>
      <c r="I8" s="470" t="s">
        <v>246</v>
      </c>
      <c r="J8" s="705"/>
    </row>
    <row r="9" spans="2:10">
      <c r="B9" s="640"/>
      <c r="C9" s="703"/>
      <c r="D9" s="703"/>
      <c r="E9" s="471">
        <v>1</v>
      </c>
      <c r="F9" s="471">
        <v>2</v>
      </c>
      <c r="G9" s="471" t="s">
        <v>247</v>
      </c>
      <c r="H9" s="471">
        <v>4</v>
      </c>
      <c r="I9" s="472">
        <v>5</v>
      </c>
      <c r="J9" s="471" t="s">
        <v>248</v>
      </c>
    </row>
    <row r="10" spans="2:10" s="474" customFormat="1">
      <c r="B10" s="687" t="s">
        <v>374</v>
      </c>
      <c r="C10" s="688"/>
      <c r="D10" s="689"/>
      <c r="E10" s="473">
        <f t="shared" ref="E10:J10" si="0">SUM(E11,E14,E23,E27,E30,E35)</f>
        <v>12647481</v>
      </c>
      <c r="F10" s="473">
        <f t="shared" si="0"/>
        <v>5926120</v>
      </c>
      <c r="G10" s="473">
        <f t="shared" si="0"/>
        <v>18573601</v>
      </c>
      <c r="H10" s="473">
        <f t="shared" si="0"/>
        <v>8694963</v>
      </c>
      <c r="I10" s="473">
        <f t="shared" si="0"/>
        <v>8586554</v>
      </c>
      <c r="J10" s="473">
        <f t="shared" si="0"/>
        <v>9878638</v>
      </c>
    </row>
    <row r="11" spans="2:10" s="474" customFormat="1" ht="28.5" customHeight="1">
      <c r="B11" s="475"/>
      <c r="C11" s="685" t="s">
        <v>375</v>
      </c>
      <c r="D11" s="686"/>
      <c r="E11" s="476">
        <f t="shared" ref="E11:J11" si="1">SUM(E12:E13)</f>
        <v>12647481</v>
      </c>
      <c r="F11" s="476">
        <f t="shared" si="1"/>
        <v>5926120</v>
      </c>
      <c r="G11" s="476">
        <f t="shared" si="1"/>
        <v>18573601</v>
      </c>
      <c r="H11" s="476">
        <f t="shared" si="1"/>
        <v>8694963</v>
      </c>
      <c r="I11" s="476">
        <f t="shared" si="1"/>
        <v>8586554</v>
      </c>
      <c r="J11" s="476">
        <f t="shared" si="1"/>
        <v>9878638</v>
      </c>
    </row>
    <row r="12" spans="2:10" s="474" customFormat="1">
      <c r="B12" s="475"/>
      <c r="C12" s="477"/>
      <c r="D12" s="478" t="s">
        <v>376</v>
      </c>
      <c r="E12" s="479">
        <v>0</v>
      </c>
      <c r="F12" s="480">
        <v>5713953</v>
      </c>
      <c r="G12" s="481">
        <f>IF(AND(F12&gt;=0,E12&gt;=0),SUM(E12:F12),"0")</f>
        <v>5713953</v>
      </c>
      <c r="H12" s="480">
        <v>5713953</v>
      </c>
      <c r="I12" s="480">
        <v>5713953</v>
      </c>
      <c r="J12" s="482">
        <f>IF(AND(H12&gt;=0,G12&gt;=0),(G12-H12),"0")</f>
        <v>0</v>
      </c>
    </row>
    <row r="13" spans="2:10" s="474" customFormat="1">
      <c r="B13" s="475"/>
      <c r="C13" s="477"/>
      <c r="D13" s="478" t="s">
        <v>377</v>
      </c>
      <c r="E13" s="479">
        <v>12647481</v>
      </c>
      <c r="F13" s="480">
        <v>212167</v>
      </c>
      <c r="G13" s="481">
        <f>IF(AND(F13&gt;=0,E13&gt;=0),SUM(E13:F13),"0")</f>
        <v>12859648</v>
      </c>
      <c r="H13" s="480">
        <v>2981010</v>
      </c>
      <c r="I13" s="480">
        <v>2872601</v>
      </c>
      <c r="J13" s="482">
        <f>IF(AND(H13&gt;=0,G13&gt;=0),(G13-H13),"0")</f>
        <v>9878638</v>
      </c>
    </row>
    <row r="14" spans="2:10" s="474" customFormat="1">
      <c r="B14" s="475"/>
      <c r="C14" s="685" t="s">
        <v>378</v>
      </c>
      <c r="D14" s="686"/>
      <c r="E14" s="476">
        <f t="shared" ref="E14:J14" si="2">SUM(E15:E22)</f>
        <v>0</v>
      </c>
      <c r="F14" s="476">
        <f t="shared" si="2"/>
        <v>0</v>
      </c>
      <c r="G14" s="476">
        <f t="shared" si="2"/>
        <v>0</v>
      </c>
      <c r="H14" s="476">
        <f t="shared" si="2"/>
        <v>0</v>
      </c>
      <c r="I14" s="476">
        <f t="shared" si="2"/>
        <v>0</v>
      </c>
      <c r="J14" s="476">
        <f t="shared" si="2"/>
        <v>0</v>
      </c>
    </row>
    <row r="15" spans="2:10" s="474" customFormat="1">
      <c r="B15" s="475"/>
      <c r="C15" s="477"/>
      <c r="D15" s="478" t="s">
        <v>379</v>
      </c>
      <c r="E15" s="419">
        <v>0</v>
      </c>
      <c r="F15" s="419">
        <v>0</v>
      </c>
      <c r="G15" s="419">
        <v>0</v>
      </c>
      <c r="H15" s="419">
        <v>0</v>
      </c>
      <c r="I15" s="419">
        <v>0</v>
      </c>
      <c r="J15" s="419">
        <v>0</v>
      </c>
    </row>
    <row r="16" spans="2:10" s="474" customFormat="1">
      <c r="B16" s="475"/>
      <c r="C16" s="477"/>
      <c r="D16" s="478" t="s">
        <v>380</v>
      </c>
      <c r="E16" s="479">
        <v>0</v>
      </c>
      <c r="F16" s="480">
        <v>0</v>
      </c>
      <c r="G16" s="481">
        <f t="shared" ref="G16:G22" si="3">IF(AND(F16&gt;=0,E16&gt;=0),SUM(E16:F16),"0")</f>
        <v>0</v>
      </c>
      <c r="H16" s="480">
        <v>0</v>
      </c>
      <c r="I16" s="480">
        <v>0</v>
      </c>
      <c r="J16" s="482">
        <f t="shared" ref="J16:J22" si="4">IF(AND(H16&gt;=0,G16&gt;=0),(G16-H16),"0")</f>
        <v>0</v>
      </c>
    </row>
    <row r="17" spans="2:10" s="474" customFormat="1" ht="24">
      <c r="B17" s="475"/>
      <c r="C17" s="477"/>
      <c r="D17" s="478" t="s">
        <v>381</v>
      </c>
      <c r="E17" s="479">
        <v>0</v>
      </c>
      <c r="F17" s="480">
        <v>0</v>
      </c>
      <c r="G17" s="481">
        <f t="shared" si="3"/>
        <v>0</v>
      </c>
      <c r="H17" s="480">
        <v>0</v>
      </c>
      <c r="I17" s="480">
        <v>0</v>
      </c>
      <c r="J17" s="482">
        <f t="shared" si="4"/>
        <v>0</v>
      </c>
    </row>
    <row r="18" spans="2:10" s="474" customFormat="1">
      <c r="B18" s="475"/>
      <c r="C18" s="477"/>
      <c r="D18" s="478" t="s">
        <v>382</v>
      </c>
      <c r="E18" s="479">
        <v>0</v>
      </c>
      <c r="F18" s="480">
        <v>0</v>
      </c>
      <c r="G18" s="481">
        <f t="shared" si="3"/>
        <v>0</v>
      </c>
      <c r="H18" s="480">
        <v>0</v>
      </c>
      <c r="I18" s="480">
        <v>0</v>
      </c>
      <c r="J18" s="482">
        <f t="shared" si="4"/>
        <v>0</v>
      </c>
    </row>
    <row r="19" spans="2:10" s="474" customFormat="1">
      <c r="B19" s="475"/>
      <c r="C19" s="477"/>
      <c r="D19" s="478" t="s">
        <v>383</v>
      </c>
      <c r="E19" s="479">
        <v>0</v>
      </c>
      <c r="F19" s="480">
        <v>0</v>
      </c>
      <c r="G19" s="481">
        <f t="shared" si="3"/>
        <v>0</v>
      </c>
      <c r="H19" s="480">
        <v>0</v>
      </c>
      <c r="I19" s="480">
        <v>0</v>
      </c>
      <c r="J19" s="482">
        <f t="shared" si="4"/>
        <v>0</v>
      </c>
    </row>
    <row r="20" spans="2:10" s="474" customFormat="1" ht="24">
      <c r="B20" s="475"/>
      <c r="C20" s="477"/>
      <c r="D20" s="478" t="s">
        <v>384</v>
      </c>
      <c r="E20" s="479">
        <v>0</v>
      </c>
      <c r="F20" s="480">
        <v>0</v>
      </c>
      <c r="G20" s="481">
        <f t="shared" si="3"/>
        <v>0</v>
      </c>
      <c r="H20" s="480">
        <v>0</v>
      </c>
      <c r="I20" s="480">
        <v>0</v>
      </c>
      <c r="J20" s="482">
        <f t="shared" si="4"/>
        <v>0</v>
      </c>
    </row>
    <row r="21" spans="2:10" s="474" customFormat="1">
      <c r="B21" s="475"/>
      <c r="C21" s="477"/>
      <c r="D21" s="478" t="s">
        <v>385</v>
      </c>
      <c r="E21" s="479">
        <v>0</v>
      </c>
      <c r="F21" s="480">
        <v>0</v>
      </c>
      <c r="G21" s="481">
        <f t="shared" si="3"/>
        <v>0</v>
      </c>
      <c r="H21" s="480">
        <v>0</v>
      </c>
      <c r="I21" s="480">
        <v>0</v>
      </c>
      <c r="J21" s="482">
        <f t="shared" si="4"/>
        <v>0</v>
      </c>
    </row>
    <row r="22" spans="2:10" s="474" customFormat="1">
      <c r="B22" s="475"/>
      <c r="C22" s="477"/>
      <c r="D22" s="478" t="s">
        <v>386</v>
      </c>
      <c r="E22" s="479">
        <v>0</v>
      </c>
      <c r="F22" s="480">
        <v>0</v>
      </c>
      <c r="G22" s="481">
        <f t="shared" si="3"/>
        <v>0</v>
      </c>
      <c r="H22" s="480">
        <v>0</v>
      </c>
      <c r="I22" s="480">
        <v>0</v>
      </c>
      <c r="J22" s="482">
        <f t="shared" si="4"/>
        <v>0</v>
      </c>
    </row>
    <row r="23" spans="2:10" s="474" customFormat="1">
      <c r="B23" s="475"/>
      <c r="C23" s="685" t="s">
        <v>387</v>
      </c>
      <c r="D23" s="686"/>
      <c r="E23" s="476">
        <f t="shared" ref="E23:J23" si="5">SUM(E24:E26)</f>
        <v>0</v>
      </c>
      <c r="F23" s="476">
        <f t="shared" si="5"/>
        <v>0</v>
      </c>
      <c r="G23" s="476">
        <f t="shared" si="5"/>
        <v>0</v>
      </c>
      <c r="H23" s="476">
        <f t="shared" si="5"/>
        <v>0</v>
      </c>
      <c r="I23" s="476">
        <f t="shared" si="5"/>
        <v>0</v>
      </c>
      <c r="J23" s="476">
        <f t="shared" si="5"/>
        <v>0</v>
      </c>
    </row>
    <row r="24" spans="2:10" s="474" customFormat="1" ht="36" customHeight="1">
      <c r="B24" s="475"/>
      <c r="C24" s="477"/>
      <c r="D24" s="478" t="s">
        <v>388</v>
      </c>
      <c r="E24" s="479">
        <v>0</v>
      </c>
      <c r="F24" s="480">
        <v>0</v>
      </c>
      <c r="G24" s="481">
        <f>IF(AND(F24&gt;=0,E24&gt;=0),SUM(E24:F24),"0")</f>
        <v>0</v>
      </c>
      <c r="H24" s="480">
        <v>0</v>
      </c>
      <c r="I24" s="480">
        <v>0</v>
      </c>
      <c r="J24" s="482">
        <f>IF(AND(H24&gt;=0,G24&gt;=0),(G24-H24),"-")</f>
        <v>0</v>
      </c>
    </row>
    <row r="25" spans="2:10" s="474" customFormat="1" ht="27" customHeight="1">
      <c r="B25" s="475"/>
      <c r="C25" s="477"/>
      <c r="D25" s="478" t="s">
        <v>389</v>
      </c>
      <c r="E25" s="479">
        <v>0</v>
      </c>
      <c r="F25" s="480">
        <v>0</v>
      </c>
      <c r="G25" s="481">
        <f>IF(AND(F25&gt;=0,E25&gt;=0),SUM(E25:F25),"0")</f>
        <v>0</v>
      </c>
      <c r="H25" s="480">
        <v>0</v>
      </c>
      <c r="I25" s="480">
        <v>0</v>
      </c>
      <c r="J25" s="482">
        <f>IF(AND(H25&gt;=0,G25&gt;=0),(G25-H25),"-")</f>
        <v>0</v>
      </c>
    </row>
    <row r="26" spans="2:10" s="474" customFormat="1">
      <c r="B26" s="475"/>
      <c r="C26" s="477"/>
      <c r="D26" s="478" t="s">
        <v>390</v>
      </c>
      <c r="E26" s="479">
        <v>0</v>
      </c>
      <c r="F26" s="480">
        <v>0</v>
      </c>
      <c r="G26" s="481">
        <f>IF(AND(F26&gt;=0,E26&gt;=0),SUM(E26:F26),"0")</f>
        <v>0</v>
      </c>
      <c r="H26" s="480">
        <v>0</v>
      </c>
      <c r="I26" s="480">
        <v>0</v>
      </c>
      <c r="J26" s="482">
        <f>IF(AND(H26&gt;=0,G26&gt;=0),(G26-H26),"-")</f>
        <v>0</v>
      </c>
    </row>
    <row r="27" spans="2:10" s="474" customFormat="1">
      <c r="B27" s="475"/>
      <c r="C27" s="685" t="s">
        <v>391</v>
      </c>
      <c r="D27" s="686"/>
      <c r="E27" s="476">
        <f t="shared" ref="E27:J27" si="6">SUM(E28:E29)</f>
        <v>0</v>
      </c>
      <c r="F27" s="476">
        <f t="shared" si="6"/>
        <v>0</v>
      </c>
      <c r="G27" s="476">
        <f t="shared" si="6"/>
        <v>0</v>
      </c>
      <c r="H27" s="476">
        <f t="shared" si="6"/>
        <v>0</v>
      </c>
      <c r="I27" s="476">
        <f t="shared" si="6"/>
        <v>0</v>
      </c>
      <c r="J27" s="476">
        <f t="shared" si="6"/>
        <v>0</v>
      </c>
    </row>
    <row r="28" spans="2:10" s="474" customFormat="1" ht="28.5" customHeight="1">
      <c r="B28" s="475"/>
      <c r="C28" s="477"/>
      <c r="D28" s="478" t="s">
        <v>392</v>
      </c>
      <c r="E28" s="479">
        <v>0</v>
      </c>
      <c r="F28" s="480">
        <v>0</v>
      </c>
      <c r="G28" s="481">
        <f>IF(AND(F28&gt;=0,E28&gt;=0),SUM(E28:F28),"0")</f>
        <v>0</v>
      </c>
      <c r="H28" s="480">
        <v>0</v>
      </c>
      <c r="I28" s="480">
        <v>0</v>
      </c>
      <c r="J28" s="482">
        <f>IF(AND(H28&gt;=0,G28&gt;=0),(G28-H28),"-")</f>
        <v>0</v>
      </c>
    </row>
    <row r="29" spans="2:10" s="474" customFormat="1" ht="21" customHeight="1">
      <c r="B29" s="475"/>
      <c r="C29" s="477"/>
      <c r="D29" s="478" t="s">
        <v>393</v>
      </c>
      <c r="E29" s="479">
        <v>0</v>
      </c>
      <c r="F29" s="480">
        <v>0</v>
      </c>
      <c r="G29" s="481">
        <f>IF(AND(F29&gt;=0,E29&gt;=0),SUM(E29:F29),"0")</f>
        <v>0</v>
      </c>
      <c r="H29" s="480">
        <v>0</v>
      </c>
      <c r="I29" s="480">
        <v>0</v>
      </c>
      <c r="J29" s="482">
        <f>IF(AND(H29&gt;=0,G29&gt;=0),(G29-H29),"-")</f>
        <v>0</v>
      </c>
    </row>
    <row r="30" spans="2:10" s="474" customFormat="1">
      <c r="B30" s="475"/>
      <c r="C30" s="685" t="s">
        <v>394</v>
      </c>
      <c r="D30" s="686"/>
      <c r="E30" s="476">
        <f t="shared" ref="E30:J30" si="7">SUM(E31:E34)</f>
        <v>0</v>
      </c>
      <c r="F30" s="476">
        <f t="shared" si="7"/>
        <v>0</v>
      </c>
      <c r="G30" s="476">
        <f t="shared" si="7"/>
        <v>0</v>
      </c>
      <c r="H30" s="476">
        <f t="shared" si="7"/>
        <v>0</v>
      </c>
      <c r="I30" s="476">
        <f t="shared" si="7"/>
        <v>0</v>
      </c>
      <c r="J30" s="476">
        <f t="shared" si="7"/>
        <v>0</v>
      </c>
    </row>
    <row r="31" spans="2:10" s="474" customFormat="1">
      <c r="B31" s="475"/>
      <c r="C31" s="477"/>
      <c r="D31" s="478" t="s">
        <v>395</v>
      </c>
      <c r="E31" s="479">
        <v>0</v>
      </c>
      <c r="F31" s="480">
        <v>0</v>
      </c>
      <c r="G31" s="481">
        <f>IF(AND(F31&gt;=0,E31&gt;=0),SUM(E31:F31),"0")</f>
        <v>0</v>
      </c>
      <c r="H31" s="480">
        <v>0</v>
      </c>
      <c r="I31" s="480">
        <v>0</v>
      </c>
      <c r="J31" s="482">
        <f>IF(AND(H31&gt;=0,G31&gt;=0),(G31-H31),"-")</f>
        <v>0</v>
      </c>
    </row>
    <row r="32" spans="2:10" s="474" customFormat="1">
      <c r="B32" s="475"/>
      <c r="C32" s="477"/>
      <c r="D32" s="478" t="s">
        <v>396</v>
      </c>
      <c r="E32" s="479">
        <v>0</v>
      </c>
      <c r="F32" s="480">
        <v>0</v>
      </c>
      <c r="G32" s="481">
        <f>IF(AND(F32&gt;=0,E32&gt;=0),SUM(E32:F32),"0")</f>
        <v>0</v>
      </c>
      <c r="H32" s="480">
        <v>0</v>
      </c>
      <c r="I32" s="480">
        <v>0</v>
      </c>
      <c r="J32" s="482">
        <f>IF(AND(H32&gt;=0,G32&gt;=0),(G32-H32),"-")</f>
        <v>0</v>
      </c>
    </row>
    <row r="33" spans="2:10" s="474" customFormat="1">
      <c r="B33" s="475"/>
      <c r="C33" s="477"/>
      <c r="D33" s="478" t="s">
        <v>397</v>
      </c>
      <c r="E33" s="479">
        <v>0</v>
      </c>
      <c r="F33" s="480">
        <v>0</v>
      </c>
      <c r="G33" s="481">
        <f>IF(AND(F33&gt;=0,E33&gt;=0),SUM(E33:F33),"0")</f>
        <v>0</v>
      </c>
      <c r="H33" s="480">
        <v>0</v>
      </c>
      <c r="I33" s="480">
        <v>0</v>
      </c>
      <c r="J33" s="482">
        <f>IF(AND(H33&gt;=0,G33&gt;=0),(G33-H33),"-")</f>
        <v>0</v>
      </c>
    </row>
    <row r="34" spans="2:10" s="474" customFormat="1" ht="24">
      <c r="B34" s="475"/>
      <c r="C34" s="477"/>
      <c r="D34" s="478" t="s">
        <v>398</v>
      </c>
      <c r="E34" s="479">
        <v>0</v>
      </c>
      <c r="F34" s="480">
        <v>0</v>
      </c>
      <c r="G34" s="481">
        <f>IF(AND(F34&gt;=0,E34&gt;=0),SUM(E34:F34),"0")</f>
        <v>0</v>
      </c>
      <c r="H34" s="480">
        <v>0</v>
      </c>
      <c r="I34" s="480">
        <v>0</v>
      </c>
      <c r="J34" s="482">
        <f>IF(AND(H34&gt;=0,G34&gt;=0),(G34-H34),"-")</f>
        <v>0</v>
      </c>
    </row>
    <row r="35" spans="2:10" s="474" customFormat="1" ht="27" customHeight="1">
      <c r="B35" s="475"/>
      <c r="C35" s="685" t="s">
        <v>399</v>
      </c>
      <c r="D35" s="686"/>
      <c r="E35" s="476">
        <f t="shared" ref="E35:J35" si="8">SUM(E36)</f>
        <v>0</v>
      </c>
      <c r="F35" s="476">
        <f t="shared" si="8"/>
        <v>0</v>
      </c>
      <c r="G35" s="476">
        <f t="shared" si="8"/>
        <v>0</v>
      </c>
      <c r="H35" s="476">
        <f t="shared" si="8"/>
        <v>0</v>
      </c>
      <c r="I35" s="476">
        <f t="shared" si="8"/>
        <v>0</v>
      </c>
      <c r="J35" s="476">
        <f t="shared" si="8"/>
        <v>0</v>
      </c>
    </row>
    <row r="36" spans="2:10" s="474" customFormat="1">
      <c r="B36" s="475"/>
      <c r="C36" s="477"/>
      <c r="D36" s="478" t="s">
        <v>400</v>
      </c>
      <c r="E36" s="479">
        <v>0</v>
      </c>
      <c r="F36" s="480">
        <v>0</v>
      </c>
      <c r="G36" s="481">
        <f>IF(AND(F36&gt;=0,E36&gt;=0),SUM(E36:F36),"0")</f>
        <v>0</v>
      </c>
      <c r="H36" s="480">
        <v>0</v>
      </c>
      <c r="I36" s="480">
        <v>0</v>
      </c>
      <c r="J36" s="482">
        <f>IF(AND(H36&gt;=0,G36&gt;=0),(G36-H36),"-")</f>
        <v>0</v>
      </c>
    </row>
    <row r="37" spans="2:10" s="474" customFormat="1" ht="16.5" customHeight="1">
      <c r="B37" s="687" t="s">
        <v>401</v>
      </c>
      <c r="C37" s="688"/>
      <c r="D37" s="689"/>
      <c r="E37" s="479">
        <v>0</v>
      </c>
      <c r="F37" s="480">
        <v>0</v>
      </c>
      <c r="G37" s="481">
        <f>IF(AND(F37&gt;=0,E37&gt;=0),SUM(E37:F37),"0")</f>
        <v>0</v>
      </c>
      <c r="H37" s="480">
        <v>0</v>
      </c>
      <c r="I37" s="480">
        <v>0</v>
      </c>
      <c r="J37" s="482">
        <f>IF(AND(H37&gt;=0,G37&gt;=0),(G37-H37),"-")</f>
        <v>0</v>
      </c>
    </row>
    <row r="38" spans="2:10" s="474" customFormat="1" ht="23.25" customHeight="1">
      <c r="B38" s="687" t="s">
        <v>402</v>
      </c>
      <c r="C38" s="688"/>
      <c r="D38" s="689"/>
      <c r="E38" s="479">
        <v>0</v>
      </c>
      <c r="F38" s="480">
        <v>0</v>
      </c>
      <c r="G38" s="481">
        <f>IF(AND(F38&gt;=0,E38&gt;=0),SUM(E38:F38),"0")</f>
        <v>0</v>
      </c>
      <c r="H38" s="480">
        <v>0</v>
      </c>
      <c r="I38" s="480">
        <v>0</v>
      </c>
      <c r="J38" s="482">
        <f>IF(AND(H38&gt;=0,G38&gt;=0),(G38-H38),"-")</f>
        <v>0</v>
      </c>
    </row>
    <row r="39" spans="2:10" s="474" customFormat="1" ht="15.75" customHeight="1">
      <c r="B39" s="687" t="s">
        <v>403</v>
      </c>
      <c r="C39" s="688"/>
      <c r="D39" s="689"/>
      <c r="E39" s="479">
        <v>0</v>
      </c>
      <c r="F39" s="480">
        <v>0</v>
      </c>
      <c r="G39" s="481">
        <f>IF(AND(F39&gt;=0,E39&gt;=0),SUM(E39:F39),"0")</f>
        <v>0</v>
      </c>
      <c r="H39" s="480">
        <v>0</v>
      </c>
      <c r="I39" s="480">
        <v>0</v>
      </c>
      <c r="J39" s="482">
        <f>IF(AND(H39&gt;=0,G39&gt;=0),(G39-H39),"-")</f>
        <v>0</v>
      </c>
    </row>
    <row r="40" spans="2:10" s="474" customFormat="1">
      <c r="B40" s="483"/>
      <c r="C40" s="484"/>
      <c r="D40" s="485"/>
      <c r="E40" s="486"/>
      <c r="F40" s="487"/>
      <c r="G40" s="487"/>
      <c r="H40" s="487"/>
      <c r="I40" s="487"/>
      <c r="J40" s="487"/>
    </row>
    <row r="41" spans="2:10" s="474" customFormat="1">
      <c r="B41" s="488"/>
      <c r="C41" s="690" t="s">
        <v>250</v>
      </c>
      <c r="D41" s="691"/>
      <c r="E41" s="489">
        <f t="shared" ref="E41:J41" si="9">SUM(E10,E37,E38,E39)</f>
        <v>12647481</v>
      </c>
      <c r="F41" s="489">
        <f t="shared" si="9"/>
        <v>5926120</v>
      </c>
      <c r="G41" s="489">
        <f t="shared" si="9"/>
        <v>18573601</v>
      </c>
      <c r="H41" s="489">
        <f t="shared" si="9"/>
        <v>8694963</v>
      </c>
      <c r="I41" s="489">
        <f t="shared" si="9"/>
        <v>8586554</v>
      </c>
      <c r="J41" s="489">
        <f t="shared" si="9"/>
        <v>9878638</v>
      </c>
    </row>
    <row r="42" spans="2:10" s="474" customFormat="1"/>
    <row r="43" spans="2:10"/>
    <row r="44" spans="2:10"/>
    <row r="45" spans="2:10"/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rintOptions horizontalCentered="1" verticalCentered="1"/>
  <pageMargins left="0.31496062992125984" right="0.31496062992125984" top="0.35433070866141736" bottom="0.35433070866141736" header="0" footer="0"/>
  <pageSetup scale="65" orientation="landscape" horizontalDpi="300" verticalDpi="300" r:id="rId1"/>
  <headerFooter alignWithMargins="0">
    <oddHeader>&amp;CPODER EJECUTIVO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U72"/>
  <sheetViews>
    <sheetView showGridLines="0" zoomScale="80" zoomScaleNormal="80" workbookViewId="0">
      <selection activeCell="D5" sqref="D5:J5"/>
    </sheetView>
  </sheetViews>
  <sheetFormatPr baseColWidth="10" defaultColWidth="0" defaultRowHeight="12" zeroHeight="1"/>
  <cols>
    <col min="1" max="1" width="1.7109375" style="63" customWidth="1"/>
    <col min="2" max="2" width="2.7109375" style="63" customWidth="1"/>
    <col min="3" max="3" width="11.28515625" style="63" customWidth="1"/>
    <col min="4" max="4" width="39.28515625" style="63" customWidth="1"/>
    <col min="5" max="6" width="21" style="63" customWidth="1"/>
    <col min="7" max="7" width="4.140625" style="63" customWidth="1"/>
    <col min="8" max="8" width="11.28515625" style="63" customWidth="1"/>
    <col min="9" max="9" width="53.28515625" style="63" customWidth="1"/>
    <col min="10" max="11" width="21" style="63" customWidth="1"/>
    <col min="12" max="12" width="2.140625" style="63" customWidth="1"/>
    <col min="13" max="13" width="3" style="63" customWidth="1"/>
    <col min="14" max="256" width="11.28515625" style="63" hidden="1"/>
    <col min="257" max="257" width="1.7109375" style="63" customWidth="1"/>
    <col min="258" max="258" width="2.7109375" style="63" customWidth="1"/>
    <col min="259" max="259" width="11.28515625" style="63" customWidth="1"/>
    <col min="260" max="260" width="39.28515625" style="63" customWidth="1"/>
    <col min="261" max="262" width="21" style="63" customWidth="1"/>
    <col min="263" max="263" width="4.140625" style="63" customWidth="1"/>
    <col min="264" max="264" width="11.28515625" style="63" customWidth="1"/>
    <col min="265" max="265" width="53.28515625" style="63" customWidth="1"/>
    <col min="266" max="267" width="21" style="63" customWidth="1"/>
    <col min="268" max="268" width="2.140625" style="63" customWidth="1"/>
    <col min="269" max="269" width="3" style="63" customWidth="1"/>
    <col min="270" max="512" width="11.28515625" style="63" hidden="1"/>
    <col min="513" max="513" width="1.7109375" style="63" customWidth="1"/>
    <col min="514" max="514" width="2.7109375" style="63" customWidth="1"/>
    <col min="515" max="515" width="11.28515625" style="63" customWidth="1"/>
    <col min="516" max="516" width="39.28515625" style="63" customWidth="1"/>
    <col min="517" max="518" width="21" style="63" customWidth="1"/>
    <col min="519" max="519" width="4.140625" style="63" customWidth="1"/>
    <col min="520" max="520" width="11.28515625" style="63" customWidth="1"/>
    <col min="521" max="521" width="53.28515625" style="63" customWidth="1"/>
    <col min="522" max="523" width="21" style="63" customWidth="1"/>
    <col min="524" max="524" width="2.140625" style="63" customWidth="1"/>
    <col min="525" max="525" width="3" style="63" customWidth="1"/>
    <col min="526" max="768" width="11.28515625" style="63" hidden="1"/>
    <col min="769" max="769" width="1.7109375" style="63" customWidth="1"/>
    <col min="770" max="770" width="2.7109375" style="63" customWidth="1"/>
    <col min="771" max="771" width="11.28515625" style="63" customWidth="1"/>
    <col min="772" max="772" width="39.28515625" style="63" customWidth="1"/>
    <col min="773" max="774" width="21" style="63" customWidth="1"/>
    <col min="775" max="775" width="4.140625" style="63" customWidth="1"/>
    <col min="776" max="776" width="11.28515625" style="63" customWidth="1"/>
    <col min="777" max="777" width="53.28515625" style="63" customWidth="1"/>
    <col min="778" max="779" width="21" style="63" customWidth="1"/>
    <col min="780" max="780" width="2.140625" style="63" customWidth="1"/>
    <col min="781" max="781" width="3" style="63" customWidth="1"/>
    <col min="782" max="1024" width="11.28515625" style="63" hidden="1"/>
    <col min="1025" max="1025" width="1.7109375" style="63" customWidth="1"/>
    <col min="1026" max="1026" width="2.7109375" style="63" customWidth="1"/>
    <col min="1027" max="1027" width="11.28515625" style="63" customWidth="1"/>
    <col min="1028" max="1028" width="39.28515625" style="63" customWidth="1"/>
    <col min="1029" max="1030" width="21" style="63" customWidth="1"/>
    <col min="1031" max="1031" width="4.140625" style="63" customWidth="1"/>
    <col min="1032" max="1032" width="11.28515625" style="63" customWidth="1"/>
    <col min="1033" max="1033" width="53.28515625" style="63" customWidth="1"/>
    <col min="1034" max="1035" width="21" style="63" customWidth="1"/>
    <col min="1036" max="1036" width="2.140625" style="63" customWidth="1"/>
    <col min="1037" max="1037" width="3" style="63" customWidth="1"/>
    <col min="1038" max="1280" width="11.28515625" style="63" hidden="1"/>
    <col min="1281" max="1281" width="1.7109375" style="63" customWidth="1"/>
    <col min="1282" max="1282" width="2.7109375" style="63" customWidth="1"/>
    <col min="1283" max="1283" width="11.28515625" style="63" customWidth="1"/>
    <col min="1284" max="1284" width="39.28515625" style="63" customWidth="1"/>
    <col min="1285" max="1286" width="21" style="63" customWidth="1"/>
    <col min="1287" max="1287" width="4.140625" style="63" customWidth="1"/>
    <col min="1288" max="1288" width="11.28515625" style="63" customWidth="1"/>
    <col min="1289" max="1289" width="53.28515625" style="63" customWidth="1"/>
    <col min="1290" max="1291" width="21" style="63" customWidth="1"/>
    <col min="1292" max="1292" width="2.140625" style="63" customWidth="1"/>
    <col min="1293" max="1293" width="3" style="63" customWidth="1"/>
    <col min="1294" max="1536" width="11.28515625" style="63" hidden="1"/>
    <col min="1537" max="1537" width="1.7109375" style="63" customWidth="1"/>
    <col min="1538" max="1538" width="2.7109375" style="63" customWidth="1"/>
    <col min="1539" max="1539" width="11.28515625" style="63" customWidth="1"/>
    <col min="1540" max="1540" width="39.28515625" style="63" customWidth="1"/>
    <col min="1541" max="1542" width="21" style="63" customWidth="1"/>
    <col min="1543" max="1543" width="4.140625" style="63" customWidth="1"/>
    <col min="1544" max="1544" width="11.28515625" style="63" customWidth="1"/>
    <col min="1545" max="1545" width="53.28515625" style="63" customWidth="1"/>
    <col min="1546" max="1547" width="21" style="63" customWidth="1"/>
    <col min="1548" max="1548" width="2.140625" style="63" customWidth="1"/>
    <col min="1549" max="1549" width="3" style="63" customWidth="1"/>
    <col min="1550" max="1792" width="11.28515625" style="63" hidden="1"/>
    <col min="1793" max="1793" width="1.7109375" style="63" customWidth="1"/>
    <col min="1794" max="1794" width="2.7109375" style="63" customWidth="1"/>
    <col min="1795" max="1795" width="11.28515625" style="63" customWidth="1"/>
    <col min="1796" max="1796" width="39.28515625" style="63" customWidth="1"/>
    <col min="1797" max="1798" width="21" style="63" customWidth="1"/>
    <col min="1799" max="1799" width="4.140625" style="63" customWidth="1"/>
    <col min="1800" max="1800" width="11.28515625" style="63" customWidth="1"/>
    <col min="1801" max="1801" width="53.28515625" style="63" customWidth="1"/>
    <col min="1802" max="1803" width="21" style="63" customWidth="1"/>
    <col min="1804" max="1804" width="2.140625" style="63" customWidth="1"/>
    <col min="1805" max="1805" width="3" style="63" customWidth="1"/>
    <col min="1806" max="2048" width="11.28515625" style="63" hidden="1"/>
    <col min="2049" max="2049" width="1.7109375" style="63" customWidth="1"/>
    <col min="2050" max="2050" width="2.7109375" style="63" customWidth="1"/>
    <col min="2051" max="2051" width="11.28515625" style="63" customWidth="1"/>
    <col min="2052" max="2052" width="39.28515625" style="63" customWidth="1"/>
    <col min="2053" max="2054" width="21" style="63" customWidth="1"/>
    <col min="2055" max="2055" width="4.140625" style="63" customWidth="1"/>
    <col min="2056" max="2056" width="11.28515625" style="63" customWidth="1"/>
    <col min="2057" max="2057" width="53.28515625" style="63" customWidth="1"/>
    <col min="2058" max="2059" width="21" style="63" customWidth="1"/>
    <col min="2060" max="2060" width="2.140625" style="63" customWidth="1"/>
    <col min="2061" max="2061" width="3" style="63" customWidth="1"/>
    <col min="2062" max="2304" width="11.28515625" style="63" hidden="1"/>
    <col min="2305" max="2305" width="1.7109375" style="63" customWidth="1"/>
    <col min="2306" max="2306" width="2.7109375" style="63" customWidth="1"/>
    <col min="2307" max="2307" width="11.28515625" style="63" customWidth="1"/>
    <col min="2308" max="2308" width="39.28515625" style="63" customWidth="1"/>
    <col min="2309" max="2310" width="21" style="63" customWidth="1"/>
    <col min="2311" max="2311" width="4.140625" style="63" customWidth="1"/>
    <col min="2312" max="2312" width="11.28515625" style="63" customWidth="1"/>
    <col min="2313" max="2313" width="53.28515625" style="63" customWidth="1"/>
    <col min="2314" max="2315" width="21" style="63" customWidth="1"/>
    <col min="2316" max="2316" width="2.140625" style="63" customWidth="1"/>
    <col min="2317" max="2317" width="3" style="63" customWidth="1"/>
    <col min="2318" max="2560" width="11.28515625" style="63" hidden="1"/>
    <col min="2561" max="2561" width="1.7109375" style="63" customWidth="1"/>
    <col min="2562" max="2562" width="2.7109375" style="63" customWidth="1"/>
    <col min="2563" max="2563" width="11.28515625" style="63" customWidth="1"/>
    <col min="2564" max="2564" width="39.28515625" style="63" customWidth="1"/>
    <col min="2565" max="2566" width="21" style="63" customWidth="1"/>
    <col min="2567" max="2567" width="4.140625" style="63" customWidth="1"/>
    <col min="2568" max="2568" width="11.28515625" style="63" customWidth="1"/>
    <col min="2569" max="2569" width="53.28515625" style="63" customWidth="1"/>
    <col min="2570" max="2571" width="21" style="63" customWidth="1"/>
    <col min="2572" max="2572" width="2.140625" style="63" customWidth="1"/>
    <col min="2573" max="2573" width="3" style="63" customWidth="1"/>
    <col min="2574" max="2816" width="11.28515625" style="63" hidden="1"/>
    <col min="2817" max="2817" width="1.7109375" style="63" customWidth="1"/>
    <col min="2818" max="2818" width="2.7109375" style="63" customWidth="1"/>
    <col min="2819" max="2819" width="11.28515625" style="63" customWidth="1"/>
    <col min="2820" max="2820" width="39.28515625" style="63" customWidth="1"/>
    <col min="2821" max="2822" width="21" style="63" customWidth="1"/>
    <col min="2823" max="2823" width="4.140625" style="63" customWidth="1"/>
    <col min="2824" max="2824" width="11.28515625" style="63" customWidth="1"/>
    <col min="2825" max="2825" width="53.28515625" style="63" customWidth="1"/>
    <col min="2826" max="2827" width="21" style="63" customWidth="1"/>
    <col min="2828" max="2828" width="2.140625" style="63" customWidth="1"/>
    <col min="2829" max="2829" width="3" style="63" customWidth="1"/>
    <col min="2830" max="3072" width="11.28515625" style="63" hidden="1"/>
    <col min="3073" max="3073" width="1.7109375" style="63" customWidth="1"/>
    <col min="3074" max="3074" width="2.7109375" style="63" customWidth="1"/>
    <col min="3075" max="3075" width="11.28515625" style="63" customWidth="1"/>
    <col min="3076" max="3076" width="39.28515625" style="63" customWidth="1"/>
    <col min="3077" max="3078" width="21" style="63" customWidth="1"/>
    <col min="3079" max="3079" width="4.140625" style="63" customWidth="1"/>
    <col min="3080" max="3080" width="11.28515625" style="63" customWidth="1"/>
    <col min="3081" max="3081" width="53.28515625" style="63" customWidth="1"/>
    <col min="3082" max="3083" width="21" style="63" customWidth="1"/>
    <col min="3084" max="3084" width="2.140625" style="63" customWidth="1"/>
    <col min="3085" max="3085" width="3" style="63" customWidth="1"/>
    <col min="3086" max="3328" width="11.28515625" style="63" hidden="1"/>
    <col min="3329" max="3329" width="1.7109375" style="63" customWidth="1"/>
    <col min="3330" max="3330" width="2.7109375" style="63" customWidth="1"/>
    <col min="3331" max="3331" width="11.28515625" style="63" customWidth="1"/>
    <col min="3332" max="3332" width="39.28515625" style="63" customWidth="1"/>
    <col min="3333" max="3334" width="21" style="63" customWidth="1"/>
    <col min="3335" max="3335" width="4.140625" style="63" customWidth="1"/>
    <col min="3336" max="3336" width="11.28515625" style="63" customWidth="1"/>
    <col min="3337" max="3337" width="53.28515625" style="63" customWidth="1"/>
    <col min="3338" max="3339" width="21" style="63" customWidth="1"/>
    <col min="3340" max="3340" width="2.140625" style="63" customWidth="1"/>
    <col min="3341" max="3341" width="3" style="63" customWidth="1"/>
    <col min="3342" max="3584" width="11.28515625" style="63" hidden="1"/>
    <col min="3585" max="3585" width="1.7109375" style="63" customWidth="1"/>
    <col min="3586" max="3586" width="2.7109375" style="63" customWidth="1"/>
    <col min="3587" max="3587" width="11.28515625" style="63" customWidth="1"/>
    <col min="3588" max="3588" width="39.28515625" style="63" customWidth="1"/>
    <col min="3589" max="3590" width="21" style="63" customWidth="1"/>
    <col min="3591" max="3591" width="4.140625" style="63" customWidth="1"/>
    <col min="3592" max="3592" width="11.28515625" style="63" customWidth="1"/>
    <col min="3593" max="3593" width="53.28515625" style="63" customWidth="1"/>
    <col min="3594" max="3595" width="21" style="63" customWidth="1"/>
    <col min="3596" max="3596" width="2.140625" style="63" customWidth="1"/>
    <col min="3597" max="3597" width="3" style="63" customWidth="1"/>
    <col min="3598" max="3840" width="11.28515625" style="63" hidden="1"/>
    <col min="3841" max="3841" width="1.7109375" style="63" customWidth="1"/>
    <col min="3842" max="3842" width="2.7109375" style="63" customWidth="1"/>
    <col min="3843" max="3843" width="11.28515625" style="63" customWidth="1"/>
    <col min="3844" max="3844" width="39.28515625" style="63" customWidth="1"/>
    <col min="3845" max="3846" width="21" style="63" customWidth="1"/>
    <col min="3847" max="3847" width="4.140625" style="63" customWidth="1"/>
    <col min="3848" max="3848" width="11.28515625" style="63" customWidth="1"/>
    <col min="3849" max="3849" width="53.28515625" style="63" customWidth="1"/>
    <col min="3850" max="3851" width="21" style="63" customWidth="1"/>
    <col min="3852" max="3852" width="2.140625" style="63" customWidth="1"/>
    <col min="3853" max="3853" width="3" style="63" customWidth="1"/>
    <col min="3854" max="4096" width="11.28515625" style="63" hidden="1"/>
    <col min="4097" max="4097" width="1.7109375" style="63" customWidth="1"/>
    <col min="4098" max="4098" width="2.7109375" style="63" customWidth="1"/>
    <col min="4099" max="4099" width="11.28515625" style="63" customWidth="1"/>
    <col min="4100" max="4100" width="39.28515625" style="63" customWidth="1"/>
    <col min="4101" max="4102" width="21" style="63" customWidth="1"/>
    <col min="4103" max="4103" width="4.140625" style="63" customWidth="1"/>
    <col min="4104" max="4104" width="11.28515625" style="63" customWidth="1"/>
    <col min="4105" max="4105" width="53.28515625" style="63" customWidth="1"/>
    <col min="4106" max="4107" width="21" style="63" customWidth="1"/>
    <col min="4108" max="4108" width="2.140625" style="63" customWidth="1"/>
    <col min="4109" max="4109" width="3" style="63" customWidth="1"/>
    <col min="4110" max="4352" width="11.28515625" style="63" hidden="1"/>
    <col min="4353" max="4353" width="1.7109375" style="63" customWidth="1"/>
    <col min="4354" max="4354" width="2.7109375" style="63" customWidth="1"/>
    <col min="4355" max="4355" width="11.28515625" style="63" customWidth="1"/>
    <col min="4356" max="4356" width="39.28515625" style="63" customWidth="1"/>
    <col min="4357" max="4358" width="21" style="63" customWidth="1"/>
    <col min="4359" max="4359" width="4.140625" style="63" customWidth="1"/>
    <col min="4360" max="4360" width="11.28515625" style="63" customWidth="1"/>
    <col min="4361" max="4361" width="53.28515625" style="63" customWidth="1"/>
    <col min="4362" max="4363" width="21" style="63" customWidth="1"/>
    <col min="4364" max="4364" width="2.140625" style="63" customWidth="1"/>
    <col min="4365" max="4365" width="3" style="63" customWidth="1"/>
    <col min="4366" max="4608" width="11.28515625" style="63" hidden="1"/>
    <col min="4609" max="4609" width="1.7109375" style="63" customWidth="1"/>
    <col min="4610" max="4610" width="2.7109375" style="63" customWidth="1"/>
    <col min="4611" max="4611" width="11.28515625" style="63" customWidth="1"/>
    <col min="4612" max="4612" width="39.28515625" style="63" customWidth="1"/>
    <col min="4613" max="4614" width="21" style="63" customWidth="1"/>
    <col min="4615" max="4615" width="4.140625" style="63" customWidth="1"/>
    <col min="4616" max="4616" width="11.28515625" style="63" customWidth="1"/>
    <col min="4617" max="4617" width="53.28515625" style="63" customWidth="1"/>
    <col min="4618" max="4619" width="21" style="63" customWidth="1"/>
    <col min="4620" max="4620" width="2.140625" style="63" customWidth="1"/>
    <col min="4621" max="4621" width="3" style="63" customWidth="1"/>
    <col min="4622" max="4864" width="11.28515625" style="63" hidden="1"/>
    <col min="4865" max="4865" width="1.7109375" style="63" customWidth="1"/>
    <col min="4866" max="4866" width="2.7109375" style="63" customWidth="1"/>
    <col min="4867" max="4867" width="11.28515625" style="63" customWidth="1"/>
    <col min="4868" max="4868" width="39.28515625" style="63" customWidth="1"/>
    <col min="4869" max="4870" width="21" style="63" customWidth="1"/>
    <col min="4871" max="4871" width="4.140625" style="63" customWidth="1"/>
    <col min="4872" max="4872" width="11.28515625" style="63" customWidth="1"/>
    <col min="4873" max="4873" width="53.28515625" style="63" customWidth="1"/>
    <col min="4874" max="4875" width="21" style="63" customWidth="1"/>
    <col min="4876" max="4876" width="2.140625" style="63" customWidth="1"/>
    <col min="4877" max="4877" width="3" style="63" customWidth="1"/>
    <col min="4878" max="5120" width="11.28515625" style="63" hidden="1"/>
    <col min="5121" max="5121" width="1.7109375" style="63" customWidth="1"/>
    <col min="5122" max="5122" width="2.7109375" style="63" customWidth="1"/>
    <col min="5123" max="5123" width="11.28515625" style="63" customWidth="1"/>
    <col min="5124" max="5124" width="39.28515625" style="63" customWidth="1"/>
    <col min="5125" max="5126" width="21" style="63" customWidth="1"/>
    <col min="5127" max="5127" width="4.140625" style="63" customWidth="1"/>
    <col min="5128" max="5128" width="11.28515625" style="63" customWidth="1"/>
    <col min="5129" max="5129" width="53.28515625" style="63" customWidth="1"/>
    <col min="5130" max="5131" width="21" style="63" customWidth="1"/>
    <col min="5132" max="5132" width="2.140625" style="63" customWidth="1"/>
    <col min="5133" max="5133" width="3" style="63" customWidth="1"/>
    <col min="5134" max="5376" width="11.28515625" style="63" hidden="1"/>
    <col min="5377" max="5377" width="1.7109375" style="63" customWidth="1"/>
    <col min="5378" max="5378" width="2.7109375" style="63" customWidth="1"/>
    <col min="5379" max="5379" width="11.28515625" style="63" customWidth="1"/>
    <col min="5380" max="5380" width="39.28515625" style="63" customWidth="1"/>
    <col min="5381" max="5382" width="21" style="63" customWidth="1"/>
    <col min="5383" max="5383" width="4.140625" style="63" customWidth="1"/>
    <col min="5384" max="5384" width="11.28515625" style="63" customWidth="1"/>
    <col min="5385" max="5385" width="53.28515625" style="63" customWidth="1"/>
    <col min="5386" max="5387" width="21" style="63" customWidth="1"/>
    <col min="5388" max="5388" width="2.140625" style="63" customWidth="1"/>
    <col min="5389" max="5389" width="3" style="63" customWidth="1"/>
    <col min="5390" max="5632" width="11.28515625" style="63" hidden="1"/>
    <col min="5633" max="5633" width="1.7109375" style="63" customWidth="1"/>
    <col min="5634" max="5634" width="2.7109375" style="63" customWidth="1"/>
    <col min="5635" max="5635" width="11.28515625" style="63" customWidth="1"/>
    <col min="5636" max="5636" width="39.28515625" style="63" customWidth="1"/>
    <col min="5637" max="5638" width="21" style="63" customWidth="1"/>
    <col min="5639" max="5639" width="4.140625" style="63" customWidth="1"/>
    <col min="5640" max="5640" width="11.28515625" style="63" customWidth="1"/>
    <col min="5641" max="5641" width="53.28515625" style="63" customWidth="1"/>
    <col min="5642" max="5643" width="21" style="63" customWidth="1"/>
    <col min="5644" max="5644" width="2.140625" style="63" customWidth="1"/>
    <col min="5645" max="5645" width="3" style="63" customWidth="1"/>
    <col min="5646" max="5888" width="11.28515625" style="63" hidden="1"/>
    <col min="5889" max="5889" width="1.7109375" style="63" customWidth="1"/>
    <col min="5890" max="5890" width="2.7109375" style="63" customWidth="1"/>
    <col min="5891" max="5891" width="11.28515625" style="63" customWidth="1"/>
    <col min="5892" max="5892" width="39.28515625" style="63" customWidth="1"/>
    <col min="5893" max="5894" width="21" style="63" customWidth="1"/>
    <col min="5895" max="5895" width="4.140625" style="63" customWidth="1"/>
    <col min="5896" max="5896" width="11.28515625" style="63" customWidth="1"/>
    <col min="5897" max="5897" width="53.28515625" style="63" customWidth="1"/>
    <col min="5898" max="5899" width="21" style="63" customWidth="1"/>
    <col min="5900" max="5900" width="2.140625" style="63" customWidth="1"/>
    <col min="5901" max="5901" width="3" style="63" customWidth="1"/>
    <col min="5902" max="6144" width="11.28515625" style="63" hidden="1"/>
    <col min="6145" max="6145" width="1.7109375" style="63" customWidth="1"/>
    <col min="6146" max="6146" width="2.7109375" style="63" customWidth="1"/>
    <col min="6147" max="6147" width="11.28515625" style="63" customWidth="1"/>
    <col min="6148" max="6148" width="39.28515625" style="63" customWidth="1"/>
    <col min="6149" max="6150" width="21" style="63" customWidth="1"/>
    <col min="6151" max="6151" width="4.140625" style="63" customWidth="1"/>
    <col min="6152" max="6152" width="11.28515625" style="63" customWidth="1"/>
    <col min="6153" max="6153" width="53.28515625" style="63" customWidth="1"/>
    <col min="6154" max="6155" width="21" style="63" customWidth="1"/>
    <col min="6156" max="6156" width="2.140625" style="63" customWidth="1"/>
    <col min="6157" max="6157" width="3" style="63" customWidth="1"/>
    <col min="6158" max="6400" width="11.28515625" style="63" hidden="1"/>
    <col min="6401" max="6401" width="1.7109375" style="63" customWidth="1"/>
    <col min="6402" max="6402" width="2.7109375" style="63" customWidth="1"/>
    <col min="6403" max="6403" width="11.28515625" style="63" customWidth="1"/>
    <col min="6404" max="6404" width="39.28515625" style="63" customWidth="1"/>
    <col min="6405" max="6406" width="21" style="63" customWidth="1"/>
    <col min="6407" max="6407" width="4.140625" style="63" customWidth="1"/>
    <col min="6408" max="6408" width="11.28515625" style="63" customWidth="1"/>
    <col min="6409" max="6409" width="53.28515625" style="63" customWidth="1"/>
    <col min="6410" max="6411" width="21" style="63" customWidth="1"/>
    <col min="6412" max="6412" width="2.140625" style="63" customWidth="1"/>
    <col min="6413" max="6413" width="3" style="63" customWidth="1"/>
    <col min="6414" max="6656" width="11.28515625" style="63" hidden="1"/>
    <col min="6657" max="6657" width="1.7109375" style="63" customWidth="1"/>
    <col min="6658" max="6658" width="2.7109375" style="63" customWidth="1"/>
    <col min="6659" max="6659" width="11.28515625" style="63" customWidth="1"/>
    <col min="6660" max="6660" width="39.28515625" style="63" customWidth="1"/>
    <col min="6661" max="6662" width="21" style="63" customWidth="1"/>
    <col min="6663" max="6663" width="4.140625" style="63" customWidth="1"/>
    <col min="6664" max="6664" width="11.28515625" style="63" customWidth="1"/>
    <col min="6665" max="6665" width="53.28515625" style="63" customWidth="1"/>
    <col min="6666" max="6667" width="21" style="63" customWidth="1"/>
    <col min="6668" max="6668" width="2.140625" style="63" customWidth="1"/>
    <col min="6669" max="6669" width="3" style="63" customWidth="1"/>
    <col min="6670" max="6912" width="11.28515625" style="63" hidden="1"/>
    <col min="6913" max="6913" width="1.7109375" style="63" customWidth="1"/>
    <col min="6914" max="6914" width="2.7109375" style="63" customWidth="1"/>
    <col min="6915" max="6915" width="11.28515625" style="63" customWidth="1"/>
    <col min="6916" max="6916" width="39.28515625" style="63" customWidth="1"/>
    <col min="6917" max="6918" width="21" style="63" customWidth="1"/>
    <col min="6919" max="6919" width="4.140625" style="63" customWidth="1"/>
    <col min="6920" max="6920" width="11.28515625" style="63" customWidth="1"/>
    <col min="6921" max="6921" width="53.28515625" style="63" customWidth="1"/>
    <col min="6922" max="6923" width="21" style="63" customWidth="1"/>
    <col min="6924" max="6924" width="2.140625" style="63" customWidth="1"/>
    <col min="6925" max="6925" width="3" style="63" customWidth="1"/>
    <col min="6926" max="7168" width="11.28515625" style="63" hidden="1"/>
    <col min="7169" max="7169" width="1.7109375" style="63" customWidth="1"/>
    <col min="7170" max="7170" width="2.7109375" style="63" customWidth="1"/>
    <col min="7171" max="7171" width="11.28515625" style="63" customWidth="1"/>
    <col min="7172" max="7172" width="39.28515625" style="63" customWidth="1"/>
    <col min="7173" max="7174" width="21" style="63" customWidth="1"/>
    <col min="7175" max="7175" width="4.140625" style="63" customWidth="1"/>
    <col min="7176" max="7176" width="11.28515625" style="63" customWidth="1"/>
    <col min="7177" max="7177" width="53.28515625" style="63" customWidth="1"/>
    <col min="7178" max="7179" width="21" style="63" customWidth="1"/>
    <col min="7180" max="7180" width="2.140625" style="63" customWidth="1"/>
    <col min="7181" max="7181" width="3" style="63" customWidth="1"/>
    <col min="7182" max="7424" width="11.28515625" style="63" hidden="1"/>
    <col min="7425" max="7425" width="1.7109375" style="63" customWidth="1"/>
    <col min="7426" max="7426" width="2.7109375" style="63" customWidth="1"/>
    <col min="7427" max="7427" width="11.28515625" style="63" customWidth="1"/>
    <col min="7428" max="7428" width="39.28515625" style="63" customWidth="1"/>
    <col min="7429" max="7430" width="21" style="63" customWidth="1"/>
    <col min="7431" max="7431" width="4.140625" style="63" customWidth="1"/>
    <col min="7432" max="7432" width="11.28515625" style="63" customWidth="1"/>
    <col min="7433" max="7433" width="53.28515625" style="63" customWidth="1"/>
    <col min="7434" max="7435" width="21" style="63" customWidth="1"/>
    <col min="7436" max="7436" width="2.140625" style="63" customWidth="1"/>
    <col min="7437" max="7437" width="3" style="63" customWidth="1"/>
    <col min="7438" max="7680" width="11.28515625" style="63" hidden="1"/>
    <col min="7681" max="7681" width="1.7109375" style="63" customWidth="1"/>
    <col min="7682" max="7682" width="2.7109375" style="63" customWidth="1"/>
    <col min="7683" max="7683" width="11.28515625" style="63" customWidth="1"/>
    <col min="7684" max="7684" width="39.28515625" style="63" customWidth="1"/>
    <col min="7685" max="7686" width="21" style="63" customWidth="1"/>
    <col min="7687" max="7687" width="4.140625" style="63" customWidth="1"/>
    <col min="7688" max="7688" width="11.28515625" style="63" customWidth="1"/>
    <col min="7689" max="7689" width="53.28515625" style="63" customWidth="1"/>
    <col min="7690" max="7691" width="21" style="63" customWidth="1"/>
    <col min="7692" max="7692" width="2.140625" style="63" customWidth="1"/>
    <col min="7693" max="7693" width="3" style="63" customWidth="1"/>
    <col min="7694" max="7936" width="11.28515625" style="63" hidden="1"/>
    <col min="7937" max="7937" width="1.7109375" style="63" customWidth="1"/>
    <col min="7938" max="7938" width="2.7109375" style="63" customWidth="1"/>
    <col min="7939" max="7939" width="11.28515625" style="63" customWidth="1"/>
    <col min="7940" max="7940" width="39.28515625" style="63" customWidth="1"/>
    <col min="7941" max="7942" width="21" style="63" customWidth="1"/>
    <col min="7943" max="7943" width="4.140625" style="63" customWidth="1"/>
    <col min="7944" max="7944" width="11.28515625" style="63" customWidth="1"/>
    <col min="7945" max="7945" width="53.28515625" style="63" customWidth="1"/>
    <col min="7946" max="7947" width="21" style="63" customWidth="1"/>
    <col min="7948" max="7948" width="2.140625" style="63" customWidth="1"/>
    <col min="7949" max="7949" width="3" style="63" customWidth="1"/>
    <col min="7950" max="8192" width="11.28515625" style="63" hidden="1"/>
    <col min="8193" max="8193" width="1.7109375" style="63" customWidth="1"/>
    <col min="8194" max="8194" width="2.7109375" style="63" customWidth="1"/>
    <col min="8195" max="8195" width="11.28515625" style="63" customWidth="1"/>
    <col min="8196" max="8196" width="39.28515625" style="63" customWidth="1"/>
    <col min="8197" max="8198" width="21" style="63" customWidth="1"/>
    <col min="8199" max="8199" width="4.140625" style="63" customWidth="1"/>
    <col min="8200" max="8200" width="11.28515625" style="63" customWidth="1"/>
    <col min="8201" max="8201" width="53.28515625" style="63" customWidth="1"/>
    <col min="8202" max="8203" width="21" style="63" customWidth="1"/>
    <col min="8204" max="8204" width="2.140625" style="63" customWidth="1"/>
    <col min="8205" max="8205" width="3" style="63" customWidth="1"/>
    <col min="8206" max="8448" width="11.28515625" style="63" hidden="1"/>
    <col min="8449" max="8449" width="1.7109375" style="63" customWidth="1"/>
    <col min="8450" max="8450" width="2.7109375" style="63" customWidth="1"/>
    <col min="8451" max="8451" width="11.28515625" style="63" customWidth="1"/>
    <col min="8452" max="8452" width="39.28515625" style="63" customWidth="1"/>
    <col min="8453" max="8454" width="21" style="63" customWidth="1"/>
    <col min="8455" max="8455" width="4.140625" style="63" customWidth="1"/>
    <col min="8456" max="8456" width="11.28515625" style="63" customWidth="1"/>
    <col min="8457" max="8457" width="53.28515625" style="63" customWidth="1"/>
    <col min="8458" max="8459" width="21" style="63" customWidth="1"/>
    <col min="8460" max="8460" width="2.140625" style="63" customWidth="1"/>
    <col min="8461" max="8461" width="3" style="63" customWidth="1"/>
    <col min="8462" max="8704" width="11.28515625" style="63" hidden="1"/>
    <col min="8705" max="8705" width="1.7109375" style="63" customWidth="1"/>
    <col min="8706" max="8706" width="2.7109375" style="63" customWidth="1"/>
    <col min="8707" max="8707" width="11.28515625" style="63" customWidth="1"/>
    <col min="8708" max="8708" width="39.28515625" style="63" customWidth="1"/>
    <col min="8709" max="8710" width="21" style="63" customWidth="1"/>
    <col min="8711" max="8711" width="4.140625" style="63" customWidth="1"/>
    <col min="8712" max="8712" width="11.28515625" style="63" customWidth="1"/>
    <col min="8713" max="8713" width="53.28515625" style="63" customWidth="1"/>
    <col min="8714" max="8715" width="21" style="63" customWidth="1"/>
    <col min="8716" max="8716" width="2.140625" style="63" customWidth="1"/>
    <col min="8717" max="8717" width="3" style="63" customWidth="1"/>
    <col min="8718" max="8960" width="11.28515625" style="63" hidden="1"/>
    <col min="8961" max="8961" width="1.7109375" style="63" customWidth="1"/>
    <col min="8962" max="8962" width="2.7109375" style="63" customWidth="1"/>
    <col min="8963" max="8963" width="11.28515625" style="63" customWidth="1"/>
    <col min="8964" max="8964" width="39.28515625" style="63" customWidth="1"/>
    <col min="8965" max="8966" width="21" style="63" customWidth="1"/>
    <col min="8967" max="8967" width="4.140625" style="63" customWidth="1"/>
    <col min="8968" max="8968" width="11.28515625" style="63" customWidth="1"/>
    <col min="8969" max="8969" width="53.28515625" style="63" customWidth="1"/>
    <col min="8970" max="8971" width="21" style="63" customWidth="1"/>
    <col min="8972" max="8972" width="2.140625" style="63" customWidth="1"/>
    <col min="8973" max="8973" width="3" style="63" customWidth="1"/>
    <col min="8974" max="9216" width="11.28515625" style="63" hidden="1"/>
    <col min="9217" max="9217" width="1.7109375" style="63" customWidth="1"/>
    <col min="9218" max="9218" width="2.7109375" style="63" customWidth="1"/>
    <col min="9219" max="9219" width="11.28515625" style="63" customWidth="1"/>
    <col min="9220" max="9220" width="39.28515625" style="63" customWidth="1"/>
    <col min="9221" max="9222" width="21" style="63" customWidth="1"/>
    <col min="9223" max="9223" width="4.140625" style="63" customWidth="1"/>
    <col min="9224" max="9224" width="11.28515625" style="63" customWidth="1"/>
    <col min="9225" max="9225" width="53.28515625" style="63" customWidth="1"/>
    <col min="9226" max="9227" width="21" style="63" customWidth="1"/>
    <col min="9228" max="9228" width="2.140625" style="63" customWidth="1"/>
    <col min="9229" max="9229" width="3" style="63" customWidth="1"/>
    <col min="9230" max="9472" width="11.28515625" style="63" hidden="1"/>
    <col min="9473" max="9473" width="1.7109375" style="63" customWidth="1"/>
    <col min="9474" max="9474" width="2.7109375" style="63" customWidth="1"/>
    <col min="9475" max="9475" width="11.28515625" style="63" customWidth="1"/>
    <col min="9476" max="9476" width="39.28515625" style="63" customWidth="1"/>
    <col min="9477" max="9478" width="21" style="63" customWidth="1"/>
    <col min="9479" max="9479" width="4.140625" style="63" customWidth="1"/>
    <col min="9480" max="9480" width="11.28515625" style="63" customWidth="1"/>
    <col min="9481" max="9481" width="53.28515625" style="63" customWidth="1"/>
    <col min="9482" max="9483" width="21" style="63" customWidth="1"/>
    <col min="9484" max="9484" width="2.140625" style="63" customWidth="1"/>
    <col min="9485" max="9485" width="3" style="63" customWidth="1"/>
    <col min="9486" max="9728" width="11.28515625" style="63" hidden="1"/>
    <col min="9729" max="9729" width="1.7109375" style="63" customWidth="1"/>
    <col min="9730" max="9730" width="2.7109375" style="63" customWidth="1"/>
    <col min="9731" max="9731" width="11.28515625" style="63" customWidth="1"/>
    <col min="9732" max="9732" width="39.28515625" style="63" customWidth="1"/>
    <col min="9733" max="9734" width="21" style="63" customWidth="1"/>
    <col min="9735" max="9735" width="4.140625" style="63" customWidth="1"/>
    <col min="9736" max="9736" width="11.28515625" style="63" customWidth="1"/>
    <col min="9737" max="9737" width="53.28515625" style="63" customWidth="1"/>
    <col min="9738" max="9739" width="21" style="63" customWidth="1"/>
    <col min="9740" max="9740" width="2.140625" style="63" customWidth="1"/>
    <col min="9741" max="9741" width="3" style="63" customWidth="1"/>
    <col min="9742" max="9984" width="11.28515625" style="63" hidden="1"/>
    <col min="9985" max="9985" width="1.7109375" style="63" customWidth="1"/>
    <col min="9986" max="9986" width="2.7109375" style="63" customWidth="1"/>
    <col min="9987" max="9987" width="11.28515625" style="63" customWidth="1"/>
    <col min="9988" max="9988" width="39.28515625" style="63" customWidth="1"/>
    <col min="9989" max="9990" width="21" style="63" customWidth="1"/>
    <col min="9991" max="9991" width="4.140625" style="63" customWidth="1"/>
    <col min="9992" max="9992" width="11.28515625" style="63" customWidth="1"/>
    <col min="9993" max="9993" width="53.28515625" style="63" customWidth="1"/>
    <col min="9994" max="9995" width="21" style="63" customWidth="1"/>
    <col min="9996" max="9996" width="2.140625" style="63" customWidth="1"/>
    <col min="9997" max="9997" width="3" style="63" customWidth="1"/>
    <col min="9998" max="10240" width="11.28515625" style="63" hidden="1"/>
    <col min="10241" max="10241" width="1.7109375" style="63" customWidth="1"/>
    <col min="10242" max="10242" width="2.7109375" style="63" customWidth="1"/>
    <col min="10243" max="10243" width="11.28515625" style="63" customWidth="1"/>
    <col min="10244" max="10244" width="39.28515625" style="63" customWidth="1"/>
    <col min="10245" max="10246" width="21" style="63" customWidth="1"/>
    <col min="10247" max="10247" width="4.140625" style="63" customWidth="1"/>
    <col min="10248" max="10248" width="11.28515625" style="63" customWidth="1"/>
    <col min="10249" max="10249" width="53.28515625" style="63" customWidth="1"/>
    <col min="10250" max="10251" width="21" style="63" customWidth="1"/>
    <col min="10252" max="10252" width="2.140625" style="63" customWidth="1"/>
    <col min="10253" max="10253" width="3" style="63" customWidth="1"/>
    <col min="10254" max="10496" width="11.28515625" style="63" hidden="1"/>
    <col min="10497" max="10497" width="1.7109375" style="63" customWidth="1"/>
    <col min="10498" max="10498" width="2.7109375" style="63" customWidth="1"/>
    <col min="10499" max="10499" width="11.28515625" style="63" customWidth="1"/>
    <col min="10500" max="10500" width="39.28515625" style="63" customWidth="1"/>
    <col min="10501" max="10502" width="21" style="63" customWidth="1"/>
    <col min="10503" max="10503" width="4.140625" style="63" customWidth="1"/>
    <col min="10504" max="10504" width="11.28515625" style="63" customWidth="1"/>
    <col min="10505" max="10505" width="53.28515625" style="63" customWidth="1"/>
    <col min="10506" max="10507" width="21" style="63" customWidth="1"/>
    <col min="10508" max="10508" width="2.140625" style="63" customWidth="1"/>
    <col min="10509" max="10509" width="3" style="63" customWidth="1"/>
    <col min="10510" max="10752" width="11.28515625" style="63" hidden="1"/>
    <col min="10753" max="10753" width="1.7109375" style="63" customWidth="1"/>
    <col min="10754" max="10754" width="2.7109375" style="63" customWidth="1"/>
    <col min="10755" max="10755" width="11.28515625" style="63" customWidth="1"/>
    <col min="10756" max="10756" width="39.28515625" style="63" customWidth="1"/>
    <col min="10757" max="10758" width="21" style="63" customWidth="1"/>
    <col min="10759" max="10759" width="4.140625" style="63" customWidth="1"/>
    <col min="10760" max="10760" width="11.28515625" style="63" customWidth="1"/>
    <col min="10761" max="10761" width="53.28515625" style="63" customWidth="1"/>
    <col min="10762" max="10763" width="21" style="63" customWidth="1"/>
    <col min="10764" max="10764" width="2.140625" style="63" customWidth="1"/>
    <col min="10765" max="10765" width="3" style="63" customWidth="1"/>
    <col min="10766" max="11008" width="11.28515625" style="63" hidden="1"/>
    <col min="11009" max="11009" width="1.7109375" style="63" customWidth="1"/>
    <col min="11010" max="11010" width="2.7109375" style="63" customWidth="1"/>
    <col min="11011" max="11011" width="11.28515625" style="63" customWidth="1"/>
    <col min="11012" max="11012" width="39.28515625" style="63" customWidth="1"/>
    <col min="11013" max="11014" width="21" style="63" customWidth="1"/>
    <col min="11015" max="11015" width="4.140625" style="63" customWidth="1"/>
    <col min="11016" max="11016" width="11.28515625" style="63" customWidth="1"/>
    <col min="11017" max="11017" width="53.28515625" style="63" customWidth="1"/>
    <col min="11018" max="11019" width="21" style="63" customWidth="1"/>
    <col min="11020" max="11020" width="2.140625" style="63" customWidth="1"/>
    <col min="11021" max="11021" width="3" style="63" customWidth="1"/>
    <col min="11022" max="11264" width="11.28515625" style="63" hidden="1"/>
    <col min="11265" max="11265" width="1.7109375" style="63" customWidth="1"/>
    <col min="11266" max="11266" width="2.7109375" style="63" customWidth="1"/>
    <col min="11267" max="11267" width="11.28515625" style="63" customWidth="1"/>
    <col min="11268" max="11268" width="39.28515625" style="63" customWidth="1"/>
    <col min="11269" max="11270" width="21" style="63" customWidth="1"/>
    <col min="11271" max="11271" width="4.140625" style="63" customWidth="1"/>
    <col min="11272" max="11272" width="11.28515625" style="63" customWidth="1"/>
    <col min="11273" max="11273" width="53.28515625" style="63" customWidth="1"/>
    <col min="11274" max="11275" width="21" style="63" customWidth="1"/>
    <col min="11276" max="11276" width="2.140625" style="63" customWidth="1"/>
    <col min="11277" max="11277" width="3" style="63" customWidth="1"/>
    <col min="11278" max="11520" width="11.28515625" style="63" hidden="1"/>
    <col min="11521" max="11521" width="1.7109375" style="63" customWidth="1"/>
    <col min="11522" max="11522" width="2.7109375" style="63" customWidth="1"/>
    <col min="11523" max="11523" width="11.28515625" style="63" customWidth="1"/>
    <col min="11524" max="11524" width="39.28515625" style="63" customWidth="1"/>
    <col min="11525" max="11526" width="21" style="63" customWidth="1"/>
    <col min="11527" max="11527" width="4.140625" style="63" customWidth="1"/>
    <col min="11528" max="11528" width="11.28515625" style="63" customWidth="1"/>
    <col min="11529" max="11529" width="53.28515625" style="63" customWidth="1"/>
    <col min="11530" max="11531" width="21" style="63" customWidth="1"/>
    <col min="11532" max="11532" width="2.140625" style="63" customWidth="1"/>
    <col min="11533" max="11533" width="3" style="63" customWidth="1"/>
    <col min="11534" max="11776" width="11.28515625" style="63" hidden="1"/>
    <col min="11777" max="11777" width="1.7109375" style="63" customWidth="1"/>
    <col min="11778" max="11778" width="2.7109375" style="63" customWidth="1"/>
    <col min="11779" max="11779" width="11.28515625" style="63" customWidth="1"/>
    <col min="11780" max="11780" width="39.28515625" style="63" customWidth="1"/>
    <col min="11781" max="11782" width="21" style="63" customWidth="1"/>
    <col min="11783" max="11783" width="4.140625" style="63" customWidth="1"/>
    <col min="11784" max="11784" width="11.28515625" style="63" customWidth="1"/>
    <col min="11785" max="11785" width="53.28515625" style="63" customWidth="1"/>
    <col min="11786" max="11787" width="21" style="63" customWidth="1"/>
    <col min="11788" max="11788" width="2.140625" style="63" customWidth="1"/>
    <col min="11789" max="11789" width="3" style="63" customWidth="1"/>
    <col min="11790" max="12032" width="11.28515625" style="63" hidden="1"/>
    <col min="12033" max="12033" width="1.7109375" style="63" customWidth="1"/>
    <col min="12034" max="12034" width="2.7109375" style="63" customWidth="1"/>
    <col min="12035" max="12035" width="11.28515625" style="63" customWidth="1"/>
    <col min="12036" max="12036" width="39.28515625" style="63" customWidth="1"/>
    <col min="12037" max="12038" width="21" style="63" customWidth="1"/>
    <col min="12039" max="12039" width="4.140625" style="63" customWidth="1"/>
    <col min="12040" max="12040" width="11.28515625" style="63" customWidth="1"/>
    <col min="12041" max="12041" width="53.28515625" style="63" customWidth="1"/>
    <col min="12042" max="12043" width="21" style="63" customWidth="1"/>
    <col min="12044" max="12044" width="2.140625" style="63" customWidth="1"/>
    <col min="12045" max="12045" width="3" style="63" customWidth="1"/>
    <col min="12046" max="12288" width="11.28515625" style="63" hidden="1"/>
    <col min="12289" max="12289" width="1.7109375" style="63" customWidth="1"/>
    <col min="12290" max="12290" width="2.7109375" style="63" customWidth="1"/>
    <col min="12291" max="12291" width="11.28515625" style="63" customWidth="1"/>
    <col min="12292" max="12292" width="39.28515625" style="63" customWidth="1"/>
    <col min="12293" max="12294" width="21" style="63" customWidth="1"/>
    <col min="12295" max="12295" width="4.140625" style="63" customWidth="1"/>
    <col min="12296" max="12296" width="11.28515625" style="63" customWidth="1"/>
    <col min="12297" max="12297" width="53.28515625" style="63" customWidth="1"/>
    <col min="12298" max="12299" width="21" style="63" customWidth="1"/>
    <col min="12300" max="12300" width="2.140625" style="63" customWidth="1"/>
    <col min="12301" max="12301" width="3" style="63" customWidth="1"/>
    <col min="12302" max="12544" width="11.28515625" style="63" hidden="1"/>
    <col min="12545" max="12545" width="1.7109375" style="63" customWidth="1"/>
    <col min="12546" max="12546" width="2.7109375" style="63" customWidth="1"/>
    <col min="12547" max="12547" width="11.28515625" style="63" customWidth="1"/>
    <col min="12548" max="12548" width="39.28515625" style="63" customWidth="1"/>
    <col min="12549" max="12550" width="21" style="63" customWidth="1"/>
    <col min="12551" max="12551" width="4.140625" style="63" customWidth="1"/>
    <col min="12552" max="12552" width="11.28515625" style="63" customWidth="1"/>
    <col min="12553" max="12553" width="53.28515625" style="63" customWidth="1"/>
    <col min="12554" max="12555" width="21" style="63" customWidth="1"/>
    <col min="12556" max="12556" width="2.140625" style="63" customWidth="1"/>
    <col min="12557" max="12557" width="3" style="63" customWidth="1"/>
    <col min="12558" max="12800" width="11.28515625" style="63" hidden="1"/>
    <col min="12801" max="12801" width="1.7109375" style="63" customWidth="1"/>
    <col min="12802" max="12802" width="2.7109375" style="63" customWidth="1"/>
    <col min="12803" max="12803" width="11.28515625" style="63" customWidth="1"/>
    <col min="12804" max="12804" width="39.28515625" style="63" customWidth="1"/>
    <col min="12805" max="12806" width="21" style="63" customWidth="1"/>
    <col min="12807" max="12807" width="4.140625" style="63" customWidth="1"/>
    <col min="12808" max="12808" width="11.28515625" style="63" customWidth="1"/>
    <col min="12809" max="12809" width="53.28515625" style="63" customWidth="1"/>
    <col min="12810" max="12811" width="21" style="63" customWidth="1"/>
    <col min="12812" max="12812" width="2.140625" style="63" customWidth="1"/>
    <col min="12813" max="12813" width="3" style="63" customWidth="1"/>
    <col min="12814" max="13056" width="11.28515625" style="63" hidden="1"/>
    <col min="13057" max="13057" width="1.7109375" style="63" customWidth="1"/>
    <col min="13058" max="13058" width="2.7109375" style="63" customWidth="1"/>
    <col min="13059" max="13059" width="11.28515625" style="63" customWidth="1"/>
    <col min="13060" max="13060" width="39.28515625" style="63" customWidth="1"/>
    <col min="13061" max="13062" width="21" style="63" customWidth="1"/>
    <col min="13063" max="13063" width="4.140625" style="63" customWidth="1"/>
    <col min="13064" max="13064" width="11.28515625" style="63" customWidth="1"/>
    <col min="13065" max="13065" width="53.28515625" style="63" customWidth="1"/>
    <col min="13066" max="13067" width="21" style="63" customWidth="1"/>
    <col min="13068" max="13068" width="2.140625" style="63" customWidth="1"/>
    <col min="13069" max="13069" width="3" style="63" customWidth="1"/>
    <col min="13070" max="13312" width="11.28515625" style="63" hidden="1"/>
    <col min="13313" max="13313" width="1.7109375" style="63" customWidth="1"/>
    <col min="13314" max="13314" width="2.7109375" style="63" customWidth="1"/>
    <col min="13315" max="13315" width="11.28515625" style="63" customWidth="1"/>
    <col min="13316" max="13316" width="39.28515625" style="63" customWidth="1"/>
    <col min="13317" max="13318" width="21" style="63" customWidth="1"/>
    <col min="13319" max="13319" width="4.140625" style="63" customWidth="1"/>
    <col min="13320" max="13320" width="11.28515625" style="63" customWidth="1"/>
    <col min="13321" max="13321" width="53.28515625" style="63" customWidth="1"/>
    <col min="13322" max="13323" width="21" style="63" customWidth="1"/>
    <col min="13324" max="13324" width="2.140625" style="63" customWidth="1"/>
    <col min="13325" max="13325" width="3" style="63" customWidth="1"/>
    <col min="13326" max="13568" width="11.28515625" style="63" hidden="1"/>
    <col min="13569" max="13569" width="1.7109375" style="63" customWidth="1"/>
    <col min="13570" max="13570" width="2.7109375" style="63" customWidth="1"/>
    <col min="13571" max="13571" width="11.28515625" style="63" customWidth="1"/>
    <col min="13572" max="13572" width="39.28515625" style="63" customWidth="1"/>
    <col min="13573" max="13574" width="21" style="63" customWidth="1"/>
    <col min="13575" max="13575" width="4.140625" style="63" customWidth="1"/>
    <col min="13576" max="13576" width="11.28515625" style="63" customWidth="1"/>
    <col min="13577" max="13577" width="53.28515625" style="63" customWidth="1"/>
    <col min="13578" max="13579" width="21" style="63" customWidth="1"/>
    <col min="13580" max="13580" width="2.140625" style="63" customWidth="1"/>
    <col min="13581" max="13581" width="3" style="63" customWidth="1"/>
    <col min="13582" max="13824" width="11.28515625" style="63" hidden="1"/>
    <col min="13825" max="13825" width="1.7109375" style="63" customWidth="1"/>
    <col min="13826" max="13826" width="2.7109375" style="63" customWidth="1"/>
    <col min="13827" max="13827" width="11.28515625" style="63" customWidth="1"/>
    <col min="13828" max="13828" width="39.28515625" style="63" customWidth="1"/>
    <col min="13829" max="13830" width="21" style="63" customWidth="1"/>
    <col min="13831" max="13831" width="4.140625" style="63" customWidth="1"/>
    <col min="13832" max="13832" width="11.28515625" style="63" customWidth="1"/>
    <col min="13833" max="13833" width="53.28515625" style="63" customWidth="1"/>
    <col min="13834" max="13835" width="21" style="63" customWidth="1"/>
    <col min="13836" max="13836" width="2.140625" style="63" customWidth="1"/>
    <col min="13837" max="13837" width="3" style="63" customWidth="1"/>
    <col min="13838" max="14080" width="11.28515625" style="63" hidden="1"/>
    <col min="14081" max="14081" width="1.7109375" style="63" customWidth="1"/>
    <col min="14082" max="14082" width="2.7109375" style="63" customWidth="1"/>
    <col min="14083" max="14083" width="11.28515625" style="63" customWidth="1"/>
    <col min="14084" max="14084" width="39.28515625" style="63" customWidth="1"/>
    <col min="14085" max="14086" width="21" style="63" customWidth="1"/>
    <col min="14087" max="14087" width="4.140625" style="63" customWidth="1"/>
    <col min="14088" max="14088" width="11.28515625" style="63" customWidth="1"/>
    <col min="14089" max="14089" width="53.28515625" style="63" customWidth="1"/>
    <col min="14090" max="14091" width="21" style="63" customWidth="1"/>
    <col min="14092" max="14092" width="2.140625" style="63" customWidth="1"/>
    <col min="14093" max="14093" width="3" style="63" customWidth="1"/>
    <col min="14094" max="14336" width="11.28515625" style="63" hidden="1"/>
    <col min="14337" max="14337" width="1.7109375" style="63" customWidth="1"/>
    <col min="14338" max="14338" width="2.7109375" style="63" customWidth="1"/>
    <col min="14339" max="14339" width="11.28515625" style="63" customWidth="1"/>
    <col min="14340" max="14340" width="39.28515625" style="63" customWidth="1"/>
    <col min="14341" max="14342" width="21" style="63" customWidth="1"/>
    <col min="14343" max="14343" width="4.140625" style="63" customWidth="1"/>
    <col min="14344" max="14344" width="11.28515625" style="63" customWidth="1"/>
    <col min="14345" max="14345" width="53.28515625" style="63" customWidth="1"/>
    <col min="14346" max="14347" width="21" style="63" customWidth="1"/>
    <col min="14348" max="14348" width="2.140625" style="63" customWidth="1"/>
    <col min="14349" max="14349" width="3" style="63" customWidth="1"/>
    <col min="14350" max="14592" width="11.28515625" style="63" hidden="1"/>
    <col min="14593" max="14593" width="1.7109375" style="63" customWidth="1"/>
    <col min="14594" max="14594" width="2.7109375" style="63" customWidth="1"/>
    <col min="14595" max="14595" width="11.28515625" style="63" customWidth="1"/>
    <col min="14596" max="14596" width="39.28515625" style="63" customWidth="1"/>
    <col min="14597" max="14598" width="21" style="63" customWidth="1"/>
    <col min="14599" max="14599" width="4.140625" style="63" customWidth="1"/>
    <col min="14600" max="14600" width="11.28515625" style="63" customWidth="1"/>
    <col min="14601" max="14601" width="53.28515625" style="63" customWidth="1"/>
    <col min="14602" max="14603" width="21" style="63" customWidth="1"/>
    <col min="14604" max="14604" width="2.140625" style="63" customWidth="1"/>
    <col min="14605" max="14605" width="3" style="63" customWidth="1"/>
    <col min="14606" max="14848" width="11.28515625" style="63" hidden="1"/>
    <col min="14849" max="14849" width="1.7109375" style="63" customWidth="1"/>
    <col min="14850" max="14850" width="2.7109375" style="63" customWidth="1"/>
    <col min="14851" max="14851" width="11.28515625" style="63" customWidth="1"/>
    <col min="14852" max="14852" width="39.28515625" style="63" customWidth="1"/>
    <col min="14853" max="14854" width="21" style="63" customWidth="1"/>
    <col min="14855" max="14855" width="4.140625" style="63" customWidth="1"/>
    <col min="14856" max="14856" width="11.28515625" style="63" customWidth="1"/>
    <col min="14857" max="14857" width="53.28515625" style="63" customWidth="1"/>
    <col min="14858" max="14859" width="21" style="63" customWidth="1"/>
    <col min="14860" max="14860" width="2.140625" style="63" customWidth="1"/>
    <col min="14861" max="14861" width="3" style="63" customWidth="1"/>
    <col min="14862" max="15104" width="11.28515625" style="63" hidden="1"/>
    <col min="15105" max="15105" width="1.7109375" style="63" customWidth="1"/>
    <col min="15106" max="15106" width="2.7109375" style="63" customWidth="1"/>
    <col min="15107" max="15107" width="11.28515625" style="63" customWidth="1"/>
    <col min="15108" max="15108" width="39.28515625" style="63" customWidth="1"/>
    <col min="15109" max="15110" width="21" style="63" customWidth="1"/>
    <col min="15111" max="15111" width="4.140625" style="63" customWidth="1"/>
    <col min="15112" max="15112" width="11.28515625" style="63" customWidth="1"/>
    <col min="15113" max="15113" width="53.28515625" style="63" customWidth="1"/>
    <col min="15114" max="15115" width="21" style="63" customWidth="1"/>
    <col min="15116" max="15116" width="2.140625" style="63" customWidth="1"/>
    <col min="15117" max="15117" width="3" style="63" customWidth="1"/>
    <col min="15118" max="15360" width="11.28515625" style="63" hidden="1"/>
    <col min="15361" max="15361" width="1.7109375" style="63" customWidth="1"/>
    <col min="15362" max="15362" width="2.7109375" style="63" customWidth="1"/>
    <col min="15363" max="15363" width="11.28515625" style="63" customWidth="1"/>
    <col min="15364" max="15364" width="39.28515625" style="63" customWidth="1"/>
    <col min="15365" max="15366" width="21" style="63" customWidth="1"/>
    <col min="15367" max="15367" width="4.140625" style="63" customWidth="1"/>
    <col min="15368" max="15368" width="11.28515625" style="63" customWidth="1"/>
    <col min="15369" max="15369" width="53.28515625" style="63" customWidth="1"/>
    <col min="15370" max="15371" width="21" style="63" customWidth="1"/>
    <col min="15372" max="15372" width="2.140625" style="63" customWidth="1"/>
    <col min="15373" max="15373" width="3" style="63" customWidth="1"/>
    <col min="15374" max="15616" width="11.28515625" style="63" hidden="1"/>
    <col min="15617" max="15617" width="1.7109375" style="63" customWidth="1"/>
    <col min="15618" max="15618" width="2.7109375" style="63" customWidth="1"/>
    <col min="15619" max="15619" width="11.28515625" style="63" customWidth="1"/>
    <col min="15620" max="15620" width="39.28515625" style="63" customWidth="1"/>
    <col min="15621" max="15622" width="21" style="63" customWidth="1"/>
    <col min="15623" max="15623" width="4.140625" style="63" customWidth="1"/>
    <col min="15624" max="15624" width="11.28515625" style="63" customWidth="1"/>
    <col min="15625" max="15625" width="53.28515625" style="63" customWidth="1"/>
    <col min="15626" max="15627" width="21" style="63" customWidth="1"/>
    <col min="15628" max="15628" width="2.140625" style="63" customWidth="1"/>
    <col min="15629" max="15629" width="3" style="63" customWidth="1"/>
    <col min="15630" max="15872" width="11.28515625" style="63" hidden="1"/>
    <col min="15873" max="15873" width="1.7109375" style="63" customWidth="1"/>
    <col min="15874" max="15874" width="2.7109375" style="63" customWidth="1"/>
    <col min="15875" max="15875" width="11.28515625" style="63" customWidth="1"/>
    <col min="15876" max="15876" width="39.28515625" style="63" customWidth="1"/>
    <col min="15877" max="15878" width="21" style="63" customWidth="1"/>
    <col min="15879" max="15879" width="4.140625" style="63" customWidth="1"/>
    <col min="15880" max="15880" width="11.28515625" style="63" customWidth="1"/>
    <col min="15881" max="15881" width="53.28515625" style="63" customWidth="1"/>
    <col min="15882" max="15883" width="21" style="63" customWidth="1"/>
    <col min="15884" max="15884" width="2.140625" style="63" customWidth="1"/>
    <col min="15885" max="15885" width="3" style="63" customWidth="1"/>
    <col min="15886" max="16128" width="11.28515625" style="63" hidden="1"/>
    <col min="16129" max="16129" width="1.7109375" style="63" customWidth="1"/>
    <col min="16130" max="16130" width="2.7109375" style="63" customWidth="1"/>
    <col min="16131" max="16131" width="11.28515625" style="63" customWidth="1"/>
    <col min="16132" max="16132" width="39.28515625" style="63" customWidth="1"/>
    <col min="16133" max="16134" width="21" style="63" customWidth="1"/>
    <col min="16135" max="16135" width="4.140625" style="63" customWidth="1"/>
    <col min="16136" max="16136" width="11.28515625" style="63" customWidth="1"/>
    <col min="16137" max="16137" width="53.28515625" style="63" customWidth="1"/>
    <col min="16138" max="16139" width="21" style="63" customWidth="1"/>
    <col min="16140" max="16140" width="2.140625" style="63" customWidth="1"/>
    <col min="16141" max="16141" width="3" style="63" customWidth="1"/>
    <col min="16142" max="16384" width="11.28515625" style="63" hidden="1"/>
  </cols>
  <sheetData>
    <row r="1" spans="2:13">
      <c r="B1" s="59"/>
      <c r="C1" s="60"/>
      <c r="D1" s="59"/>
      <c r="E1" s="61"/>
      <c r="F1" s="61"/>
      <c r="G1" s="62"/>
      <c r="H1" s="61"/>
      <c r="I1" s="61"/>
      <c r="J1" s="61"/>
      <c r="K1" s="59"/>
      <c r="L1" s="59"/>
      <c r="M1" s="59"/>
    </row>
    <row r="2" spans="2:13">
      <c r="B2" s="64"/>
      <c r="C2" s="65"/>
      <c r="D2" s="514" t="s">
        <v>65</v>
      </c>
      <c r="E2" s="514"/>
      <c r="F2" s="514"/>
      <c r="G2" s="514"/>
      <c r="H2" s="514"/>
      <c r="I2" s="514"/>
      <c r="J2" s="514"/>
      <c r="K2" s="65"/>
      <c r="L2" s="65"/>
      <c r="M2" s="59"/>
    </row>
    <row r="3" spans="2:13">
      <c r="B3" s="64"/>
      <c r="C3" s="65"/>
      <c r="D3" s="514" t="s">
        <v>66</v>
      </c>
      <c r="E3" s="514"/>
      <c r="F3" s="514"/>
      <c r="G3" s="514"/>
      <c r="H3" s="514"/>
      <c r="I3" s="514"/>
      <c r="J3" s="514"/>
      <c r="K3" s="65"/>
      <c r="L3" s="65"/>
      <c r="M3" s="59"/>
    </row>
    <row r="4" spans="2:13">
      <c r="B4" s="64"/>
      <c r="C4" s="65"/>
      <c r="D4" s="514" t="s">
        <v>408</v>
      </c>
      <c r="E4" s="514"/>
      <c r="F4" s="514"/>
      <c r="G4" s="514"/>
      <c r="H4" s="514"/>
      <c r="I4" s="514"/>
      <c r="J4" s="514"/>
      <c r="K4" s="65"/>
      <c r="L4" s="65"/>
      <c r="M4" s="59"/>
    </row>
    <row r="5" spans="2:13">
      <c r="B5" s="64"/>
      <c r="C5" s="66"/>
      <c r="D5" s="515" t="s">
        <v>63</v>
      </c>
      <c r="E5" s="515"/>
      <c r="F5" s="515"/>
      <c r="G5" s="515"/>
      <c r="H5" s="515"/>
      <c r="I5" s="515"/>
      <c r="J5" s="515"/>
      <c r="K5" s="66"/>
      <c r="L5" s="66"/>
      <c r="M5" s="59"/>
    </row>
    <row r="6" spans="2:13">
      <c r="B6" s="67"/>
      <c r="C6" s="68" t="s">
        <v>62</v>
      </c>
      <c r="D6" s="516" t="s">
        <v>61</v>
      </c>
      <c r="E6" s="516"/>
      <c r="F6" s="516"/>
      <c r="G6" s="516"/>
      <c r="H6" s="516"/>
      <c r="I6" s="516"/>
      <c r="J6" s="516"/>
      <c r="K6" s="69"/>
      <c r="L6" s="59"/>
      <c r="M6" s="59"/>
    </row>
    <row r="7" spans="2:13">
      <c r="B7" s="66"/>
      <c r="C7" s="66"/>
      <c r="D7" s="66"/>
      <c r="E7" s="66"/>
      <c r="F7" s="66"/>
      <c r="G7" s="70"/>
      <c r="H7" s="66"/>
      <c r="I7" s="66"/>
      <c r="J7" s="66"/>
      <c r="K7" s="66"/>
      <c r="L7" s="64"/>
      <c r="M7" s="59"/>
    </row>
    <row r="8" spans="2:13">
      <c r="B8" s="66"/>
      <c r="C8" s="66"/>
      <c r="D8" s="66"/>
      <c r="E8" s="66"/>
      <c r="F8" s="66"/>
      <c r="G8" s="70"/>
      <c r="H8" s="66"/>
      <c r="I8" s="66"/>
      <c r="J8" s="66"/>
      <c r="K8" s="66"/>
      <c r="L8" s="59"/>
      <c r="M8" s="59"/>
    </row>
    <row r="9" spans="2:13">
      <c r="B9" s="508"/>
      <c r="C9" s="510" t="s">
        <v>67</v>
      </c>
      <c r="D9" s="510"/>
      <c r="E9" s="71" t="s">
        <v>68</v>
      </c>
      <c r="F9" s="71"/>
      <c r="G9" s="512"/>
      <c r="H9" s="510" t="s">
        <v>67</v>
      </c>
      <c r="I9" s="510"/>
      <c r="J9" s="71" t="s">
        <v>68</v>
      </c>
      <c r="K9" s="71"/>
      <c r="L9" s="72"/>
      <c r="M9" s="59"/>
    </row>
    <row r="10" spans="2:13">
      <c r="B10" s="509"/>
      <c r="C10" s="511"/>
      <c r="D10" s="511"/>
      <c r="E10" s="73">
        <v>2016</v>
      </c>
      <c r="F10" s="73">
        <v>2015</v>
      </c>
      <c r="G10" s="513"/>
      <c r="H10" s="511"/>
      <c r="I10" s="511"/>
      <c r="J10" s="73">
        <v>2015</v>
      </c>
      <c r="K10" s="73">
        <v>2014</v>
      </c>
      <c r="L10" s="74"/>
      <c r="M10" s="59"/>
    </row>
    <row r="11" spans="2:13">
      <c r="B11" s="75"/>
      <c r="C11" s="66"/>
      <c r="D11" s="66"/>
      <c r="E11" s="66"/>
      <c r="F11" s="66"/>
      <c r="G11" s="70"/>
      <c r="H11" s="66"/>
      <c r="I11" s="66"/>
      <c r="J11" s="66"/>
      <c r="K11" s="66"/>
      <c r="L11" s="76"/>
      <c r="M11" s="59"/>
    </row>
    <row r="12" spans="2:13">
      <c r="B12" s="75"/>
      <c r="C12" s="66"/>
      <c r="D12" s="66"/>
      <c r="E12" s="66"/>
      <c r="F12" s="66"/>
      <c r="G12" s="70"/>
      <c r="H12" s="66"/>
      <c r="I12" s="66"/>
      <c r="J12" s="66"/>
      <c r="K12" s="66"/>
      <c r="L12" s="76"/>
      <c r="M12" s="59"/>
    </row>
    <row r="13" spans="2:13">
      <c r="B13" s="77"/>
      <c r="C13" s="507" t="s">
        <v>69</v>
      </c>
      <c r="D13" s="507"/>
      <c r="E13" s="78"/>
      <c r="F13" s="79"/>
      <c r="G13" s="80"/>
      <c r="H13" s="507" t="s">
        <v>70</v>
      </c>
      <c r="I13" s="507"/>
      <c r="J13" s="81"/>
      <c r="K13" s="81"/>
      <c r="L13" s="76"/>
      <c r="M13" s="59"/>
    </row>
    <row r="14" spans="2:13">
      <c r="B14" s="77"/>
      <c r="C14" s="82"/>
      <c r="D14" s="81"/>
      <c r="E14" s="83"/>
      <c r="F14" s="83"/>
      <c r="G14" s="80"/>
      <c r="H14" s="82"/>
      <c r="I14" s="81"/>
      <c r="J14" s="84"/>
      <c r="K14" s="84"/>
      <c r="L14" s="76"/>
      <c r="M14" s="59"/>
    </row>
    <row r="15" spans="2:13">
      <c r="B15" s="77"/>
      <c r="C15" s="504" t="s">
        <v>71</v>
      </c>
      <c r="D15" s="504"/>
      <c r="E15" s="83"/>
      <c r="F15" s="83"/>
      <c r="G15" s="80"/>
      <c r="H15" s="504" t="s">
        <v>72</v>
      </c>
      <c r="I15" s="504"/>
      <c r="J15" s="83"/>
      <c r="K15" s="83"/>
      <c r="L15" s="76"/>
      <c r="M15" s="59"/>
    </row>
    <row r="16" spans="2:13">
      <c r="B16" s="77"/>
      <c r="C16" s="85"/>
      <c r="D16" s="86"/>
      <c r="E16" s="83"/>
      <c r="F16" s="83"/>
      <c r="G16" s="80"/>
      <c r="H16" s="85"/>
      <c r="I16" s="86"/>
      <c r="J16" s="83"/>
      <c r="K16" s="83"/>
      <c r="L16" s="76"/>
      <c r="M16" s="59"/>
    </row>
    <row r="17" spans="2:13">
      <c r="B17" s="77"/>
      <c r="C17" s="503" t="s">
        <v>73</v>
      </c>
      <c r="D17" s="503"/>
      <c r="E17" s="87">
        <v>373460</v>
      </c>
      <c r="F17" s="87">
        <v>7821224</v>
      </c>
      <c r="G17" s="80"/>
      <c r="H17" s="503" t="s">
        <v>74</v>
      </c>
      <c r="I17" s="503"/>
      <c r="J17" s="87">
        <v>1961942</v>
      </c>
      <c r="K17" s="87">
        <v>4174010</v>
      </c>
      <c r="L17" s="76"/>
      <c r="M17" s="59"/>
    </row>
    <row r="18" spans="2:13">
      <c r="B18" s="77"/>
      <c r="C18" s="503" t="s">
        <v>75</v>
      </c>
      <c r="D18" s="503"/>
      <c r="E18" s="87">
        <v>733642</v>
      </c>
      <c r="F18" s="87">
        <v>136204</v>
      </c>
      <c r="G18" s="80"/>
      <c r="H18" s="503" t="s">
        <v>76</v>
      </c>
      <c r="I18" s="503"/>
      <c r="J18" s="87">
        <v>0</v>
      </c>
      <c r="K18" s="87">
        <v>0</v>
      </c>
      <c r="L18" s="76"/>
      <c r="M18" s="59"/>
    </row>
    <row r="19" spans="2:13">
      <c r="B19" s="77"/>
      <c r="C19" s="503" t="s">
        <v>77</v>
      </c>
      <c r="D19" s="503"/>
      <c r="E19" s="87">
        <v>24233</v>
      </c>
      <c r="F19" s="87">
        <v>0</v>
      </c>
      <c r="G19" s="80"/>
      <c r="H19" s="503" t="s">
        <v>78</v>
      </c>
      <c r="I19" s="503"/>
      <c r="J19" s="87">
        <v>0</v>
      </c>
      <c r="K19" s="87">
        <v>0</v>
      </c>
      <c r="L19" s="76"/>
      <c r="M19" s="59"/>
    </row>
    <row r="20" spans="2:13">
      <c r="B20" s="77"/>
      <c r="C20" s="503" t="s">
        <v>79</v>
      </c>
      <c r="D20" s="503"/>
      <c r="E20" s="87">
        <v>0</v>
      </c>
      <c r="F20" s="87">
        <v>0</v>
      </c>
      <c r="G20" s="80"/>
      <c r="H20" s="503" t="s">
        <v>80</v>
      </c>
      <c r="I20" s="503"/>
      <c r="J20" s="87">
        <v>0</v>
      </c>
      <c r="K20" s="87">
        <v>0</v>
      </c>
      <c r="L20" s="76"/>
      <c r="M20" s="59"/>
    </row>
    <row r="21" spans="2:13">
      <c r="B21" s="77"/>
      <c r="C21" s="503" t="s">
        <v>81</v>
      </c>
      <c r="D21" s="503"/>
      <c r="E21" s="87">
        <v>0</v>
      </c>
      <c r="F21" s="87">
        <v>0</v>
      </c>
      <c r="G21" s="80"/>
      <c r="H21" s="503" t="s">
        <v>82</v>
      </c>
      <c r="I21" s="503"/>
      <c r="J21" s="87">
        <v>0</v>
      </c>
      <c r="K21" s="87">
        <v>0</v>
      </c>
      <c r="L21" s="76"/>
      <c r="M21" s="59"/>
    </row>
    <row r="22" spans="2:13">
      <c r="B22" s="77"/>
      <c r="C22" s="503" t="s">
        <v>83</v>
      </c>
      <c r="D22" s="503"/>
      <c r="E22" s="87">
        <v>0</v>
      </c>
      <c r="F22" s="87">
        <v>0</v>
      </c>
      <c r="G22" s="80"/>
      <c r="H22" s="503" t="s">
        <v>84</v>
      </c>
      <c r="I22" s="503"/>
      <c r="J22" s="87">
        <v>0</v>
      </c>
      <c r="K22" s="87">
        <v>0</v>
      </c>
      <c r="L22" s="76"/>
      <c r="M22" s="59"/>
    </row>
    <row r="23" spans="2:13">
      <c r="B23" s="77"/>
      <c r="C23" s="503" t="s">
        <v>85</v>
      </c>
      <c r="D23" s="503"/>
      <c r="E23" s="87">
        <v>0</v>
      </c>
      <c r="F23" s="63">
        <v>0</v>
      </c>
      <c r="G23" s="80"/>
      <c r="H23" s="503" t="s">
        <v>86</v>
      </c>
      <c r="I23" s="503"/>
      <c r="J23" s="87">
        <v>0</v>
      </c>
      <c r="K23" s="87">
        <v>0</v>
      </c>
      <c r="L23" s="76"/>
      <c r="M23" s="59"/>
    </row>
    <row r="24" spans="2:13">
      <c r="B24" s="77"/>
      <c r="C24" s="88"/>
      <c r="D24" s="89"/>
      <c r="E24" s="90"/>
      <c r="F24" s="90"/>
      <c r="G24" s="80"/>
      <c r="H24" s="503" t="s">
        <v>87</v>
      </c>
      <c r="I24" s="503"/>
      <c r="J24" s="87">
        <v>0</v>
      </c>
      <c r="K24" s="87">
        <v>0</v>
      </c>
      <c r="L24" s="76"/>
      <c r="M24" s="59"/>
    </row>
    <row r="25" spans="2:13">
      <c r="B25" s="91"/>
      <c r="C25" s="504" t="s">
        <v>88</v>
      </c>
      <c r="D25" s="504"/>
      <c r="E25" s="84">
        <f>SUM(E17:E24)</f>
        <v>1131335</v>
      </c>
      <c r="F25" s="84">
        <f>SUM(F17:F24)</f>
        <v>7957428</v>
      </c>
      <c r="G25" s="92"/>
      <c r="H25" s="82"/>
      <c r="I25" s="81"/>
      <c r="J25" s="93"/>
      <c r="K25" s="93"/>
      <c r="L25" s="76"/>
      <c r="M25" s="59"/>
    </row>
    <row r="26" spans="2:13">
      <c r="B26" s="91"/>
      <c r="C26" s="82"/>
      <c r="D26" s="94"/>
      <c r="E26" s="93"/>
      <c r="F26" s="93"/>
      <c r="G26" s="92"/>
      <c r="H26" s="504" t="s">
        <v>89</v>
      </c>
      <c r="I26" s="504"/>
      <c r="J26" s="84">
        <f>SUM(J17:J25)</f>
        <v>1961942</v>
      </c>
      <c r="K26" s="84">
        <f>SUM(K17:K25)</f>
        <v>4174010</v>
      </c>
      <c r="L26" s="76"/>
      <c r="M26" s="59"/>
    </row>
    <row r="27" spans="2:13">
      <c r="B27" s="77"/>
      <c r="C27" s="88"/>
      <c r="D27" s="88"/>
      <c r="E27" s="90"/>
      <c r="F27" s="90"/>
      <c r="G27" s="80"/>
      <c r="H27" s="95"/>
      <c r="I27" s="89"/>
      <c r="J27" s="90"/>
      <c r="K27" s="90"/>
      <c r="L27" s="76"/>
      <c r="M27" s="59"/>
    </row>
    <row r="28" spans="2:13">
      <c r="B28" s="77"/>
      <c r="C28" s="504" t="s">
        <v>90</v>
      </c>
      <c r="D28" s="504"/>
      <c r="E28" s="83"/>
      <c r="F28" s="83"/>
      <c r="G28" s="80"/>
      <c r="H28" s="504" t="s">
        <v>91</v>
      </c>
      <c r="I28" s="504"/>
      <c r="J28" s="83"/>
      <c r="K28" s="83"/>
      <c r="L28" s="76"/>
      <c r="M28" s="59"/>
    </row>
    <row r="29" spans="2:13">
      <c r="B29" s="77"/>
      <c r="C29" s="88"/>
      <c r="D29" s="88"/>
      <c r="E29" s="90"/>
      <c r="F29" s="90"/>
      <c r="G29" s="80"/>
      <c r="H29" s="88"/>
      <c r="I29" s="89"/>
      <c r="J29" s="90"/>
      <c r="K29" s="90"/>
      <c r="L29" s="76"/>
      <c r="M29" s="59"/>
    </row>
    <row r="30" spans="2:13">
      <c r="B30" s="77"/>
      <c r="C30" s="503" t="s">
        <v>92</v>
      </c>
      <c r="D30" s="503"/>
      <c r="E30" s="87">
        <v>0</v>
      </c>
      <c r="F30" s="87">
        <v>0</v>
      </c>
      <c r="G30" s="80"/>
      <c r="H30" s="503" t="s">
        <v>93</v>
      </c>
      <c r="I30" s="503"/>
      <c r="J30" s="87">
        <v>124128</v>
      </c>
      <c r="K30" s="87">
        <v>624527</v>
      </c>
      <c r="L30" s="76"/>
      <c r="M30" s="59"/>
    </row>
    <row r="31" spans="2:13">
      <c r="B31" s="77"/>
      <c r="C31" s="503" t="s">
        <v>94</v>
      </c>
      <c r="D31" s="503"/>
      <c r="E31" s="87">
        <v>0</v>
      </c>
      <c r="F31" s="87">
        <v>0</v>
      </c>
      <c r="G31" s="80"/>
      <c r="H31" s="503" t="s">
        <v>95</v>
      </c>
      <c r="I31" s="503"/>
      <c r="J31" s="87">
        <v>0</v>
      </c>
      <c r="K31" s="87">
        <v>0</v>
      </c>
      <c r="L31" s="76"/>
      <c r="M31" s="59"/>
    </row>
    <row r="32" spans="2:13">
      <c r="B32" s="77"/>
      <c r="C32" s="503" t="s">
        <v>96</v>
      </c>
      <c r="D32" s="503"/>
      <c r="E32" s="87">
        <v>18447294</v>
      </c>
      <c r="F32" s="87">
        <v>14998678</v>
      </c>
      <c r="G32" s="80"/>
      <c r="H32" s="503" t="s">
        <v>97</v>
      </c>
      <c r="I32" s="503"/>
      <c r="J32" s="87">
        <v>0</v>
      </c>
      <c r="K32" s="87">
        <v>0</v>
      </c>
      <c r="L32" s="76"/>
      <c r="M32" s="59"/>
    </row>
    <row r="33" spans="2:13">
      <c r="B33" s="77"/>
      <c r="C33" s="503" t="s">
        <v>98</v>
      </c>
      <c r="D33" s="503"/>
      <c r="E33" s="87">
        <v>10439723</v>
      </c>
      <c r="F33" s="87">
        <v>8711004</v>
      </c>
      <c r="G33" s="80"/>
      <c r="H33" s="503" t="s">
        <v>99</v>
      </c>
      <c r="I33" s="503"/>
      <c r="J33" s="87">
        <v>0</v>
      </c>
      <c r="K33" s="87">
        <v>0</v>
      </c>
      <c r="L33" s="76"/>
      <c r="M33" s="59"/>
    </row>
    <row r="34" spans="2:13">
      <c r="B34" s="77"/>
      <c r="C34" s="503" t="s">
        <v>100</v>
      </c>
      <c r="D34" s="503"/>
      <c r="E34" s="87">
        <v>83211.44</v>
      </c>
      <c r="F34" s="87">
        <v>83211.44</v>
      </c>
      <c r="G34" s="80"/>
      <c r="H34" s="503" t="s">
        <v>101</v>
      </c>
      <c r="I34" s="503"/>
      <c r="J34" s="87">
        <v>0</v>
      </c>
      <c r="K34" s="87">
        <v>0</v>
      </c>
      <c r="L34" s="76"/>
      <c r="M34" s="59"/>
    </row>
    <row r="35" spans="2:13">
      <c r="B35" s="77"/>
      <c r="C35" s="503" t="s">
        <v>102</v>
      </c>
      <c r="D35" s="503"/>
      <c r="E35" s="87">
        <v>0</v>
      </c>
      <c r="F35" s="87">
        <v>0</v>
      </c>
      <c r="G35" s="80"/>
      <c r="H35" s="503" t="s">
        <v>103</v>
      </c>
      <c r="I35" s="503"/>
      <c r="J35" s="87">
        <v>0</v>
      </c>
      <c r="K35" s="87">
        <v>0</v>
      </c>
      <c r="L35" s="76"/>
      <c r="M35" s="59"/>
    </row>
    <row r="36" spans="2:13">
      <c r="B36" s="77"/>
      <c r="C36" s="503" t="s">
        <v>104</v>
      </c>
      <c r="D36" s="503"/>
      <c r="E36" s="87">
        <v>0</v>
      </c>
      <c r="F36" s="87">
        <v>0</v>
      </c>
      <c r="G36" s="80"/>
      <c r="H36" s="88"/>
      <c r="I36" s="89"/>
      <c r="J36" s="90"/>
      <c r="K36" s="90"/>
      <c r="L36" s="76"/>
      <c r="M36" s="59"/>
    </row>
    <row r="37" spans="2:13">
      <c r="B37" s="77"/>
      <c r="C37" s="503" t="s">
        <v>105</v>
      </c>
      <c r="D37" s="503"/>
      <c r="E37" s="87">
        <v>0</v>
      </c>
      <c r="F37" s="87">
        <v>0</v>
      </c>
      <c r="G37" s="80"/>
      <c r="H37" s="504" t="s">
        <v>106</v>
      </c>
      <c r="I37" s="504"/>
      <c r="J37" s="84">
        <f>SUM(J30:J36)</f>
        <v>124128</v>
      </c>
      <c r="K37" s="84">
        <f>SUM(K30:K36)</f>
        <v>624527</v>
      </c>
      <c r="L37" s="76"/>
      <c r="M37" s="59"/>
    </row>
    <row r="38" spans="2:13">
      <c r="B38" s="77"/>
      <c r="C38" s="503" t="s">
        <v>107</v>
      </c>
      <c r="D38" s="503"/>
      <c r="E38" s="87">
        <v>0</v>
      </c>
      <c r="F38" s="87">
        <v>0</v>
      </c>
      <c r="G38" s="80"/>
      <c r="H38" s="82"/>
      <c r="I38" s="94"/>
      <c r="J38" s="93"/>
      <c r="K38" s="93"/>
      <c r="L38" s="76"/>
      <c r="M38" s="59"/>
    </row>
    <row r="39" spans="2:13">
      <c r="B39" s="77"/>
      <c r="C39" s="88"/>
      <c r="D39" s="89"/>
      <c r="E39" s="90"/>
      <c r="F39" s="90"/>
      <c r="G39" s="80"/>
      <c r="H39" s="504" t="s">
        <v>108</v>
      </c>
      <c r="I39" s="504"/>
      <c r="J39" s="84">
        <f>J26+J37</f>
        <v>2086070</v>
      </c>
      <c r="K39" s="84">
        <f>K26+K37</f>
        <v>4798537</v>
      </c>
      <c r="L39" s="76"/>
      <c r="M39" s="59"/>
    </row>
    <row r="40" spans="2:13">
      <c r="B40" s="91"/>
      <c r="C40" s="504" t="s">
        <v>109</v>
      </c>
      <c r="D40" s="504"/>
      <c r="E40" s="84">
        <f>SUM(E30:E39)</f>
        <v>28970228.440000001</v>
      </c>
      <c r="F40" s="84">
        <f>SUM(F30:F39)</f>
        <v>23792893.440000001</v>
      </c>
      <c r="G40" s="92"/>
      <c r="H40" s="82"/>
      <c r="I40" s="96"/>
      <c r="J40" s="93"/>
      <c r="K40" s="93"/>
      <c r="L40" s="76"/>
      <c r="M40" s="59"/>
    </row>
    <row r="41" spans="2:13">
      <c r="B41" s="77"/>
      <c r="C41" s="88"/>
      <c r="D41" s="82"/>
      <c r="E41" s="90"/>
      <c r="F41" s="90"/>
      <c r="G41" s="80"/>
      <c r="H41" s="507" t="s">
        <v>110</v>
      </c>
      <c r="I41" s="507"/>
      <c r="J41" s="90"/>
      <c r="K41" s="90"/>
      <c r="L41" s="76"/>
      <c r="M41" s="59"/>
    </row>
    <row r="42" spans="2:13">
      <c r="B42" s="77"/>
      <c r="C42" s="504" t="s">
        <v>111</v>
      </c>
      <c r="D42" s="504"/>
      <c r="E42" s="84">
        <f>E25+E40</f>
        <v>30101563.440000001</v>
      </c>
      <c r="F42" s="84">
        <f>F25+F40</f>
        <v>31750321.440000001</v>
      </c>
      <c r="G42" s="80"/>
      <c r="H42" s="82"/>
      <c r="I42" s="96"/>
      <c r="J42" s="90"/>
      <c r="K42" s="90"/>
      <c r="L42" s="76"/>
      <c r="M42" s="59"/>
    </row>
    <row r="43" spans="2:13">
      <c r="B43" s="77"/>
      <c r="C43" s="88"/>
      <c r="D43" s="88"/>
      <c r="E43" s="90"/>
      <c r="F43" s="90"/>
      <c r="G43" s="80"/>
      <c r="H43" s="504" t="s">
        <v>112</v>
      </c>
      <c r="I43" s="504"/>
      <c r="J43" s="84">
        <f>SUM(J45:J47)</f>
        <v>500000</v>
      </c>
      <c r="K43" s="84">
        <f>SUM(K45:K47)</f>
        <v>0</v>
      </c>
      <c r="L43" s="76"/>
      <c r="M43" s="59"/>
    </row>
    <row r="44" spans="2:13">
      <c r="B44" s="77"/>
      <c r="C44" s="88"/>
      <c r="D44" s="88"/>
      <c r="E44" s="90"/>
      <c r="F44" s="90"/>
      <c r="G44" s="80"/>
      <c r="H44" s="88"/>
      <c r="I44" s="79"/>
      <c r="J44" s="90"/>
      <c r="K44" s="90"/>
      <c r="L44" s="76"/>
      <c r="M44" s="59"/>
    </row>
    <row r="45" spans="2:13">
      <c r="B45" s="77"/>
      <c r="C45" s="88"/>
      <c r="D45" s="88"/>
      <c r="E45" s="90"/>
      <c r="F45" s="90"/>
      <c r="G45" s="80"/>
      <c r="H45" s="503" t="s">
        <v>25</v>
      </c>
      <c r="I45" s="503"/>
      <c r="J45" s="87">
        <v>500000</v>
      </c>
      <c r="K45" s="87">
        <v>0</v>
      </c>
      <c r="L45" s="76"/>
      <c r="M45" s="59"/>
    </row>
    <row r="46" spans="2:13">
      <c r="B46" s="77"/>
      <c r="C46" s="88"/>
      <c r="D46" s="97"/>
      <c r="E46" s="97"/>
      <c r="F46" s="90"/>
      <c r="G46" s="80"/>
      <c r="H46" s="503" t="s">
        <v>113</v>
      </c>
      <c r="I46" s="503"/>
      <c r="J46" s="87">
        <v>0</v>
      </c>
      <c r="K46" s="87">
        <v>0</v>
      </c>
      <c r="L46" s="76"/>
      <c r="M46" s="59"/>
    </row>
    <row r="47" spans="2:13">
      <c r="B47" s="77"/>
      <c r="C47" s="88"/>
      <c r="D47" s="97"/>
      <c r="E47" s="97"/>
      <c r="F47" s="90"/>
      <c r="G47" s="80"/>
      <c r="H47" s="503" t="s">
        <v>114</v>
      </c>
      <c r="I47" s="503"/>
      <c r="J47" s="87">
        <v>0</v>
      </c>
      <c r="K47" s="87">
        <v>0</v>
      </c>
      <c r="L47" s="76"/>
      <c r="M47" s="59"/>
    </row>
    <row r="48" spans="2:13">
      <c r="B48" s="77"/>
      <c r="C48" s="88"/>
      <c r="D48" s="97"/>
      <c r="E48" s="97"/>
      <c r="F48" s="90"/>
      <c r="G48" s="80"/>
      <c r="H48" s="88"/>
      <c r="I48" s="79"/>
      <c r="J48" s="90"/>
      <c r="K48" s="90"/>
      <c r="L48" s="76"/>
      <c r="M48" s="59"/>
    </row>
    <row r="49" spans="2:13">
      <c r="B49" s="77"/>
      <c r="C49" s="88"/>
      <c r="D49" s="97"/>
      <c r="E49" s="97"/>
      <c r="F49" s="90"/>
      <c r="G49" s="80"/>
      <c r="H49" s="504" t="s">
        <v>115</v>
      </c>
      <c r="I49" s="504"/>
      <c r="J49" s="84">
        <f>SUM(J51:J55)</f>
        <v>1408575</v>
      </c>
      <c r="K49" s="84">
        <f>SUM(K51:K55)</f>
        <v>8624292</v>
      </c>
      <c r="L49" s="76"/>
      <c r="M49" s="59"/>
    </row>
    <row r="50" spans="2:13">
      <c r="B50" s="77"/>
      <c r="C50" s="88"/>
      <c r="D50" s="97"/>
      <c r="E50" s="97"/>
      <c r="F50" s="90"/>
      <c r="G50" s="80"/>
      <c r="H50" s="82"/>
      <c r="I50" s="79"/>
      <c r="J50" s="98"/>
      <c r="K50" s="98"/>
      <c r="L50" s="76"/>
      <c r="M50" s="59"/>
    </row>
    <row r="51" spans="2:13">
      <c r="B51" s="77"/>
      <c r="C51" s="88"/>
      <c r="D51" s="97"/>
      <c r="E51" s="97"/>
      <c r="F51" s="90"/>
      <c r="G51" s="80"/>
      <c r="H51" s="503" t="s">
        <v>116</v>
      </c>
      <c r="I51" s="503"/>
      <c r="J51" s="87">
        <v>-2066634</v>
      </c>
      <c r="K51" s="87">
        <v>123554</v>
      </c>
      <c r="L51" s="76"/>
      <c r="M51" s="59"/>
    </row>
    <row r="52" spans="2:13">
      <c r="B52" s="77"/>
      <c r="C52" s="88"/>
      <c r="D52" s="97"/>
      <c r="E52" s="97"/>
      <c r="F52" s="90"/>
      <c r="G52" s="80"/>
      <c r="H52" s="503" t="s">
        <v>117</v>
      </c>
      <c r="I52" s="503"/>
      <c r="J52" s="87">
        <v>3475209</v>
      </c>
      <c r="K52" s="39">
        <v>8500738</v>
      </c>
      <c r="L52" s="76"/>
      <c r="M52" s="59"/>
    </row>
    <row r="53" spans="2:13">
      <c r="B53" s="77"/>
      <c r="C53" s="88"/>
      <c r="D53" s="97"/>
      <c r="E53" s="97"/>
      <c r="F53" s="90"/>
      <c r="G53" s="80"/>
      <c r="H53" s="503" t="s">
        <v>118</v>
      </c>
      <c r="I53" s="503"/>
      <c r="J53" s="87">
        <v>0</v>
      </c>
      <c r="K53" s="39">
        <v>0</v>
      </c>
      <c r="L53" s="76"/>
      <c r="M53" s="59"/>
    </row>
    <row r="54" spans="2:13">
      <c r="B54" s="77"/>
      <c r="C54" s="88"/>
      <c r="D54" s="88"/>
      <c r="E54" s="90"/>
      <c r="F54" s="90"/>
      <c r="G54" s="80"/>
      <c r="H54" s="503" t="s">
        <v>119</v>
      </c>
      <c r="I54" s="503"/>
      <c r="J54" s="87">
        <v>0</v>
      </c>
      <c r="K54" s="39">
        <v>0</v>
      </c>
      <c r="L54" s="76"/>
      <c r="M54" s="59"/>
    </row>
    <row r="55" spans="2:13">
      <c r="B55" s="77"/>
      <c r="C55" s="88"/>
      <c r="D55" s="88"/>
      <c r="E55" s="90"/>
      <c r="F55" s="90"/>
      <c r="G55" s="80"/>
      <c r="H55" s="503" t="s">
        <v>120</v>
      </c>
      <c r="I55" s="503"/>
      <c r="J55" s="87">
        <v>0</v>
      </c>
      <c r="K55" s="39">
        <v>0</v>
      </c>
      <c r="L55" s="76"/>
      <c r="M55" s="59"/>
    </row>
    <row r="56" spans="2:13">
      <c r="B56" s="77"/>
      <c r="C56" s="88"/>
      <c r="D56" s="88"/>
      <c r="E56" s="90"/>
      <c r="F56" s="90"/>
      <c r="G56" s="80"/>
      <c r="H56" s="88"/>
      <c r="I56" s="79"/>
      <c r="J56" s="90"/>
      <c r="K56" s="90"/>
      <c r="L56" s="76"/>
      <c r="M56" s="59"/>
    </row>
    <row r="57" spans="2:13">
      <c r="B57" s="77"/>
      <c r="C57" s="88"/>
      <c r="D57" s="88"/>
      <c r="E57" s="90"/>
      <c r="F57" s="90"/>
      <c r="G57" s="80"/>
      <c r="H57" s="504" t="s">
        <v>121</v>
      </c>
      <c r="I57" s="504"/>
      <c r="J57" s="84">
        <f>SUM(J59:J60)</f>
        <v>0</v>
      </c>
      <c r="K57" s="84">
        <f>SUM(K59:K60)</f>
        <v>0</v>
      </c>
      <c r="L57" s="76"/>
      <c r="M57" s="59"/>
    </row>
    <row r="58" spans="2:13">
      <c r="B58" s="77"/>
      <c r="C58" s="88"/>
      <c r="D58" s="88"/>
      <c r="E58" s="90"/>
      <c r="F58" s="90"/>
      <c r="G58" s="80"/>
      <c r="H58" s="88"/>
      <c r="I58" s="79"/>
      <c r="J58" s="90"/>
      <c r="K58" s="90"/>
      <c r="L58" s="76"/>
      <c r="M58" s="59"/>
    </row>
    <row r="59" spans="2:13">
      <c r="B59" s="77"/>
      <c r="C59" s="88"/>
      <c r="D59" s="88"/>
      <c r="E59" s="90"/>
      <c r="F59" s="90"/>
      <c r="G59" s="80"/>
      <c r="H59" s="503" t="s">
        <v>122</v>
      </c>
      <c r="I59" s="503"/>
      <c r="J59" s="87">
        <v>0</v>
      </c>
      <c r="K59" s="87">
        <v>0</v>
      </c>
      <c r="L59" s="76"/>
      <c r="M59" s="59"/>
    </row>
    <row r="60" spans="2:13">
      <c r="B60" s="77"/>
      <c r="C60" s="88"/>
      <c r="D60" s="88"/>
      <c r="E60" s="90"/>
      <c r="F60" s="90"/>
      <c r="G60" s="80"/>
      <c r="H60" s="503" t="s">
        <v>123</v>
      </c>
      <c r="I60" s="503"/>
      <c r="J60" s="87">
        <v>0</v>
      </c>
      <c r="K60" s="87">
        <v>0</v>
      </c>
      <c r="L60" s="76"/>
      <c r="M60" s="59"/>
    </row>
    <row r="61" spans="2:13">
      <c r="B61" s="77"/>
      <c r="C61" s="88"/>
      <c r="D61" s="88"/>
      <c r="E61" s="90"/>
      <c r="F61" s="90"/>
      <c r="G61" s="80"/>
      <c r="H61" s="88"/>
      <c r="I61" s="99"/>
      <c r="J61" s="90"/>
      <c r="K61" s="90"/>
      <c r="L61" s="76"/>
      <c r="M61" s="59"/>
    </row>
    <row r="62" spans="2:13">
      <c r="B62" s="77"/>
      <c r="C62" s="88"/>
      <c r="D62" s="88"/>
      <c r="E62" s="90"/>
      <c r="F62" s="90"/>
      <c r="G62" s="80"/>
      <c r="H62" s="504" t="s">
        <v>124</v>
      </c>
      <c r="I62" s="504"/>
      <c r="J62" s="84">
        <f>+J43+J49+J57</f>
        <v>1908575</v>
      </c>
      <c r="K62" s="84">
        <f>+K43+K49+K57</f>
        <v>8624292</v>
      </c>
      <c r="L62" s="76"/>
      <c r="M62" s="59"/>
    </row>
    <row r="63" spans="2:13">
      <c r="B63" s="77"/>
      <c r="C63" s="88"/>
      <c r="D63" s="88"/>
      <c r="E63" s="90"/>
      <c r="F63" s="90"/>
      <c r="G63" s="80"/>
      <c r="H63" s="88"/>
      <c r="I63" s="79"/>
      <c r="J63" s="90"/>
      <c r="K63" s="90"/>
      <c r="L63" s="76"/>
      <c r="M63" s="59"/>
    </row>
    <row r="64" spans="2:13">
      <c r="B64" s="77"/>
      <c r="C64" s="88"/>
      <c r="D64" s="88"/>
      <c r="E64" s="90"/>
      <c r="F64" s="90"/>
      <c r="G64" s="80"/>
      <c r="H64" s="504" t="s">
        <v>125</v>
      </c>
      <c r="I64" s="504"/>
      <c r="J64" s="84">
        <f>J62+J39</f>
        <v>3994645</v>
      </c>
      <c r="K64" s="84">
        <f>K62+K39</f>
        <v>13422829</v>
      </c>
      <c r="L64" s="76"/>
      <c r="M64" s="59"/>
    </row>
    <row r="65" spans="2:13">
      <c r="B65" s="100"/>
      <c r="C65" s="101"/>
      <c r="D65" s="101"/>
      <c r="E65" s="101"/>
      <c r="F65" s="101"/>
      <c r="G65" s="102"/>
      <c r="H65" s="101"/>
      <c r="I65" s="101"/>
      <c r="J65" s="101"/>
      <c r="K65" s="101"/>
      <c r="L65" s="103"/>
      <c r="M65" s="59"/>
    </row>
    <row r="66" spans="2:13">
      <c r="B66" s="64"/>
      <c r="C66" s="79"/>
      <c r="D66" s="104"/>
      <c r="E66" s="105"/>
      <c r="F66" s="105"/>
      <c r="G66" s="80"/>
      <c r="H66" s="106"/>
      <c r="I66" s="104"/>
      <c r="J66" s="105"/>
      <c r="K66" s="105"/>
      <c r="L66" s="59"/>
      <c r="M66" s="59"/>
    </row>
    <row r="67" spans="2:13">
      <c r="B67" s="59"/>
      <c r="C67" s="505" t="s">
        <v>4</v>
      </c>
      <c r="D67" s="505"/>
      <c r="E67" s="505"/>
      <c r="F67" s="505"/>
      <c r="G67" s="505"/>
      <c r="H67" s="505"/>
      <c r="I67" s="505"/>
      <c r="J67" s="505"/>
      <c r="K67" s="505"/>
      <c r="L67" s="59"/>
      <c r="M67" s="59"/>
    </row>
    <row r="68" spans="2:13">
      <c r="B68" s="59"/>
      <c r="C68" s="79"/>
      <c r="D68" s="104"/>
      <c r="E68" s="105"/>
      <c r="F68" s="105"/>
      <c r="G68" s="59"/>
      <c r="H68" s="106"/>
      <c r="I68" s="107"/>
      <c r="J68" s="105"/>
      <c r="K68" s="105"/>
      <c r="L68" s="59"/>
      <c r="M68" s="59"/>
    </row>
    <row r="69" spans="2:13">
      <c r="B69" s="59"/>
      <c r="C69" s="79"/>
      <c r="D69" s="104"/>
      <c r="E69" s="105"/>
      <c r="F69" s="105"/>
      <c r="G69" s="59"/>
      <c r="H69" s="106"/>
      <c r="I69" s="107"/>
      <c r="J69" s="105"/>
      <c r="K69" s="105"/>
      <c r="L69" s="59"/>
      <c r="M69" s="59"/>
    </row>
    <row r="70" spans="2:13">
      <c r="B70" s="59"/>
      <c r="C70" s="108"/>
      <c r="D70" s="506" t="s">
        <v>126</v>
      </c>
      <c r="E70" s="506"/>
      <c r="F70" s="105"/>
      <c r="G70" s="105"/>
      <c r="H70" s="506" t="s">
        <v>2</v>
      </c>
      <c r="I70" s="506"/>
      <c r="J70" s="81"/>
      <c r="K70" s="105"/>
      <c r="L70" s="59"/>
      <c r="M70" s="59"/>
    </row>
    <row r="71" spans="2:13">
      <c r="B71" s="59"/>
      <c r="C71" s="109"/>
      <c r="D71" s="502" t="s">
        <v>1</v>
      </c>
      <c r="E71" s="502"/>
      <c r="F71" s="110"/>
      <c r="G71" s="110"/>
      <c r="H71" s="502" t="s">
        <v>127</v>
      </c>
      <c r="I71" s="502"/>
      <c r="J71" s="81"/>
      <c r="K71" s="105"/>
      <c r="L71" s="59"/>
      <c r="M71" s="59"/>
    </row>
    <row r="72" spans="2:13" s="64" customFormat="1"/>
  </sheetData>
  <mergeCells count="72">
    <mergeCell ref="B9:B10"/>
    <mergeCell ref="C9:D10"/>
    <mergeCell ref="G9:G10"/>
    <mergeCell ref="H9:I10"/>
    <mergeCell ref="D2:J2"/>
    <mergeCell ref="D3:J3"/>
    <mergeCell ref="D4:J4"/>
    <mergeCell ref="D5:J5"/>
    <mergeCell ref="D6:J6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30:D30"/>
    <mergeCell ref="H30:I3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7:D37"/>
    <mergeCell ref="H37:I37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52:I52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D71:E71"/>
    <mergeCell ref="H71:I71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</mergeCells>
  <printOptions horizontalCentered="1" verticalCentered="1"/>
  <pageMargins left="0.31496062992125984" right="0.31496062992125984" top="0.35433070866141736" bottom="0.35433070866141736" header="0" footer="0"/>
  <pageSetup scale="62" orientation="landscape" r:id="rId1"/>
  <headerFooter>
    <oddHeader>&amp;C
&amp;G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3"/>
  <sheetViews>
    <sheetView showGridLines="0" zoomScale="70" zoomScaleNormal="70" workbookViewId="0">
      <selection activeCell="J44" sqref="J44"/>
    </sheetView>
  </sheetViews>
  <sheetFormatPr baseColWidth="10" defaultColWidth="0" defaultRowHeight="15" zeroHeight="1"/>
  <cols>
    <col min="1" max="1" width="1.28515625" customWidth="1"/>
    <col min="2" max="2" width="3.28515625" customWidth="1"/>
    <col min="3" max="3" width="11.28515625" customWidth="1"/>
    <col min="4" max="4" width="40" customWidth="1"/>
    <col min="5" max="6" width="21" customWidth="1"/>
    <col min="7" max="7" width="3.28515625" customWidth="1"/>
    <col min="8" max="8" width="11.28515625" customWidth="1"/>
    <col min="9" max="9" width="50.85546875" customWidth="1"/>
    <col min="10" max="11" width="21" customWidth="1"/>
    <col min="12" max="12" width="3.7109375" customWidth="1"/>
    <col min="13" max="13" width="4.28515625" customWidth="1"/>
    <col min="257" max="257" width="1.28515625" customWidth="1"/>
    <col min="258" max="258" width="3.28515625" customWidth="1"/>
    <col min="259" max="259" width="11.28515625" customWidth="1"/>
    <col min="260" max="260" width="40" customWidth="1"/>
    <col min="261" max="262" width="21" customWidth="1"/>
    <col min="263" max="263" width="3.28515625" customWidth="1"/>
    <col min="264" max="264" width="11.28515625" customWidth="1"/>
    <col min="265" max="265" width="50.85546875" customWidth="1"/>
    <col min="266" max="267" width="21" customWidth="1"/>
    <col min="268" max="268" width="3.7109375" customWidth="1"/>
    <col min="269" max="269" width="4.28515625" customWidth="1"/>
    <col min="513" max="513" width="1.28515625" customWidth="1"/>
    <col min="514" max="514" width="3.28515625" customWidth="1"/>
    <col min="515" max="515" width="11.28515625" customWidth="1"/>
    <col min="516" max="516" width="40" customWidth="1"/>
    <col min="517" max="518" width="21" customWidth="1"/>
    <col min="519" max="519" width="3.28515625" customWidth="1"/>
    <col min="520" max="520" width="11.28515625" customWidth="1"/>
    <col min="521" max="521" width="50.85546875" customWidth="1"/>
    <col min="522" max="523" width="21" customWidth="1"/>
    <col min="524" max="524" width="3.7109375" customWidth="1"/>
    <col min="525" max="525" width="4.28515625" customWidth="1"/>
    <col min="769" max="769" width="1.28515625" customWidth="1"/>
    <col min="770" max="770" width="3.28515625" customWidth="1"/>
    <col min="771" max="771" width="11.28515625" customWidth="1"/>
    <col min="772" max="772" width="40" customWidth="1"/>
    <col min="773" max="774" width="21" customWidth="1"/>
    <col min="775" max="775" width="3.28515625" customWidth="1"/>
    <col min="776" max="776" width="11.28515625" customWidth="1"/>
    <col min="777" max="777" width="50.85546875" customWidth="1"/>
    <col min="778" max="779" width="21" customWidth="1"/>
    <col min="780" max="780" width="3.7109375" customWidth="1"/>
    <col min="781" max="781" width="4.28515625" customWidth="1"/>
    <col min="1025" max="1025" width="1.28515625" customWidth="1"/>
    <col min="1026" max="1026" width="3.28515625" customWidth="1"/>
    <col min="1027" max="1027" width="11.28515625" customWidth="1"/>
    <col min="1028" max="1028" width="40" customWidth="1"/>
    <col min="1029" max="1030" width="21" customWidth="1"/>
    <col min="1031" max="1031" width="3.28515625" customWidth="1"/>
    <col min="1032" max="1032" width="11.28515625" customWidth="1"/>
    <col min="1033" max="1033" width="50.85546875" customWidth="1"/>
    <col min="1034" max="1035" width="21" customWidth="1"/>
    <col min="1036" max="1036" width="3.7109375" customWidth="1"/>
    <col min="1037" max="1037" width="4.28515625" customWidth="1"/>
    <col min="1281" max="1281" width="1.28515625" customWidth="1"/>
    <col min="1282" max="1282" width="3.28515625" customWidth="1"/>
    <col min="1283" max="1283" width="11.28515625" customWidth="1"/>
    <col min="1284" max="1284" width="40" customWidth="1"/>
    <col min="1285" max="1286" width="21" customWidth="1"/>
    <col min="1287" max="1287" width="3.28515625" customWidth="1"/>
    <col min="1288" max="1288" width="11.28515625" customWidth="1"/>
    <col min="1289" max="1289" width="50.85546875" customWidth="1"/>
    <col min="1290" max="1291" width="21" customWidth="1"/>
    <col min="1292" max="1292" width="3.7109375" customWidth="1"/>
    <col min="1293" max="1293" width="4.28515625" customWidth="1"/>
    <col min="1537" max="1537" width="1.28515625" customWidth="1"/>
    <col min="1538" max="1538" width="3.28515625" customWidth="1"/>
    <col min="1539" max="1539" width="11.28515625" customWidth="1"/>
    <col min="1540" max="1540" width="40" customWidth="1"/>
    <col min="1541" max="1542" width="21" customWidth="1"/>
    <col min="1543" max="1543" width="3.28515625" customWidth="1"/>
    <col min="1544" max="1544" width="11.28515625" customWidth="1"/>
    <col min="1545" max="1545" width="50.85546875" customWidth="1"/>
    <col min="1546" max="1547" width="21" customWidth="1"/>
    <col min="1548" max="1548" width="3.7109375" customWidth="1"/>
    <col min="1549" max="1549" width="4.28515625" customWidth="1"/>
    <col min="1793" max="1793" width="1.28515625" customWidth="1"/>
    <col min="1794" max="1794" width="3.28515625" customWidth="1"/>
    <col min="1795" max="1795" width="11.28515625" customWidth="1"/>
    <col min="1796" max="1796" width="40" customWidth="1"/>
    <col min="1797" max="1798" width="21" customWidth="1"/>
    <col min="1799" max="1799" width="3.28515625" customWidth="1"/>
    <col min="1800" max="1800" width="11.28515625" customWidth="1"/>
    <col min="1801" max="1801" width="50.85546875" customWidth="1"/>
    <col min="1802" max="1803" width="21" customWidth="1"/>
    <col min="1804" max="1804" width="3.7109375" customWidth="1"/>
    <col min="1805" max="1805" width="4.28515625" customWidth="1"/>
    <col min="2049" max="2049" width="1.28515625" customWidth="1"/>
    <col min="2050" max="2050" width="3.28515625" customWidth="1"/>
    <col min="2051" max="2051" width="11.28515625" customWidth="1"/>
    <col min="2052" max="2052" width="40" customWidth="1"/>
    <col min="2053" max="2054" width="21" customWidth="1"/>
    <col min="2055" max="2055" width="3.28515625" customWidth="1"/>
    <col min="2056" max="2056" width="11.28515625" customWidth="1"/>
    <col min="2057" max="2057" width="50.85546875" customWidth="1"/>
    <col min="2058" max="2059" width="21" customWidth="1"/>
    <col min="2060" max="2060" width="3.7109375" customWidth="1"/>
    <col min="2061" max="2061" width="4.28515625" customWidth="1"/>
    <col min="2305" max="2305" width="1.28515625" customWidth="1"/>
    <col min="2306" max="2306" width="3.28515625" customWidth="1"/>
    <col min="2307" max="2307" width="11.28515625" customWidth="1"/>
    <col min="2308" max="2308" width="40" customWidth="1"/>
    <col min="2309" max="2310" width="21" customWidth="1"/>
    <col min="2311" max="2311" width="3.28515625" customWidth="1"/>
    <col min="2312" max="2312" width="11.28515625" customWidth="1"/>
    <col min="2313" max="2313" width="50.85546875" customWidth="1"/>
    <col min="2314" max="2315" width="21" customWidth="1"/>
    <col min="2316" max="2316" width="3.7109375" customWidth="1"/>
    <col min="2317" max="2317" width="4.28515625" customWidth="1"/>
    <col min="2561" max="2561" width="1.28515625" customWidth="1"/>
    <col min="2562" max="2562" width="3.28515625" customWidth="1"/>
    <col min="2563" max="2563" width="11.28515625" customWidth="1"/>
    <col min="2564" max="2564" width="40" customWidth="1"/>
    <col min="2565" max="2566" width="21" customWidth="1"/>
    <col min="2567" max="2567" width="3.28515625" customWidth="1"/>
    <col min="2568" max="2568" width="11.28515625" customWidth="1"/>
    <col min="2569" max="2569" width="50.85546875" customWidth="1"/>
    <col min="2570" max="2571" width="21" customWidth="1"/>
    <col min="2572" max="2572" width="3.7109375" customWidth="1"/>
    <col min="2573" max="2573" width="4.28515625" customWidth="1"/>
    <col min="2817" max="2817" width="1.28515625" customWidth="1"/>
    <col min="2818" max="2818" width="3.28515625" customWidth="1"/>
    <col min="2819" max="2819" width="11.28515625" customWidth="1"/>
    <col min="2820" max="2820" width="40" customWidth="1"/>
    <col min="2821" max="2822" width="21" customWidth="1"/>
    <col min="2823" max="2823" width="3.28515625" customWidth="1"/>
    <col min="2824" max="2824" width="11.28515625" customWidth="1"/>
    <col min="2825" max="2825" width="50.85546875" customWidth="1"/>
    <col min="2826" max="2827" width="21" customWidth="1"/>
    <col min="2828" max="2828" width="3.7109375" customWidth="1"/>
    <col min="2829" max="2829" width="4.28515625" customWidth="1"/>
    <col min="3073" max="3073" width="1.28515625" customWidth="1"/>
    <col min="3074" max="3074" width="3.28515625" customWidth="1"/>
    <col min="3075" max="3075" width="11.28515625" customWidth="1"/>
    <col min="3076" max="3076" width="40" customWidth="1"/>
    <col min="3077" max="3078" width="21" customWidth="1"/>
    <col min="3079" max="3079" width="3.28515625" customWidth="1"/>
    <col min="3080" max="3080" width="11.28515625" customWidth="1"/>
    <col min="3081" max="3081" width="50.85546875" customWidth="1"/>
    <col min="3082" max="3083" width="21" customWidth="1"/>
    <col min="3084" max="3084" width="3.7109375" customWidth="1"/>
    <col min="3085" max="3085" width="4.28515625" customWidth="1"/>
    <col min="3329" max="3329" width="1.28515625" customWidth="1"/>
    <col min="3330" max="3330" width="3.28515625" customWidth="1"/>
    <col min="3331" max="3331" width="11.28515625" customWidth="1"/>
    <col min="3332" max="3332" width="40" customWidth="1"/>
    <col min="3333" max="3334" width="21" customWidth="1"/>
    <col min="3335" max="3335" width="3.28515625" customWidth="1"/>
    <col min="3336" max="3336" width="11.28515625" customWidth="1"/>
    <col min="3337" max="3337" width="50.85546875" customWidth="1"/>
    <col min="3338" max="3339" width="21" customWidth="1"/>
    <col min="3340" max="3340" width="3.7109375" customWidth="1"/>
    <col min="3341" max="3341" width="4.28515625" customWidth="1"/>
    <col min="3585" max="3585" width="1.28515625" customWidth="1"/>
    <col min="3586" max="3586" width="3.28515625" customWidth="1"/>
    <col min="3587" max="3587" width="11.28515625" customWidth="1"/>
    <col min="3588" max="3588" width="40" customWidth="1"/>
    <col min="3589" max="3590" width="21" customWidth="1"/>
    <col min="3591" max="3591" width="3.28515625" customWidth="1"/>
    <col min="3592" max="3592" width="11.28515625" customWidth="1"/>
    <col min="3593" max="3593" width="50.85546875" customWidth="1"/>
    <col min="3594" max="3595" width="21" customWidth="1"/>
    <col min="3596" max="3596" width="3.7109375" customWidth="1"/>
    <col min="3597" max="3597" width="4.28515625" customWidth="1"/>
    <col min="3841" max="3841" width="1.28515625" customWidth="1"/>
    <col min="3842" max="3842" width="3.28515625" customWidth="1"/>
    <col min="3843" max="3843" width="11.28515625" customWidth="1"/>
    <col min="3844" max="3844" width="40" customWidth="1"/>
    <col min="3845" max="3846" width="21" customWidth="1"/>
    <col min="3847" max="3847" width="3.28515625" customWidth="1"/>
    <col min="3848" max="3848" width="11.28515625" customWidth="1"/>
    <col min="3849" max="3849" width="50.85546875" customWidth="1"/>
    <col min="3850" max="3851" width="21" customWidth="1"/>
    <col min="3852" max="3852" width="3.7109375" customWidth="1"/>
    <col min="3853" max="3853" width="4.28515625" customWidth="1"/>
    <col min="4097" max="4097" width="1.28515625" customWidth="1"/>
    <col min="4098" max="4098" width="3.28515625" customWidth="1"/>
    <col min="4099" max="4099" width="11.28515625" customWidth="1"/>
    <col min="4100" max="4100" width="40" customWidth="1"/>
    <col min="4101" max="4102" width="21" customWidth="1"/>
    <col min="4103" max="4103" width="3.28515625" customWidth="1"/>
    <col min="4104" max="4104" width="11.28515625" customWidth="1"/>
    <col min="4105" max="4105" width="50.85546875" customWidth="1"/>
    <col min="4106" max="4107" width="21" customWidth="1"/>
    <col min="4108" max="4108" width="3.7109375" customWidth="1"/>
    <col min="4109" max="4109" width="4.28515625" customWidth="1"/>
    <col min="4353" max="4353" width="1.28515625" customWidth="1"/>
    <col min="4354" max="4354" width="3.28515625" customWidth="1"/>
    <col min="4355" max="4355" width="11.28515625" customWidth="1"/>
    <col min="4356" max="4356" width="40" customWidth="1"/>
    <col min="4357" max="4358" width="21" customWidth="1"/>
    <col min="4359" max="4359" width="3.28515625" customWidth="1"/>
    <col min="4360" max="4360" width="11.28515625" customWidth="1"/>
    <col min="4361" max="4361" width="50.85546875" customWidth="1"/>
    <col min="4362" max="4363" width="21" customWidth="1"/>
    <col min="4364" max="4364" width="3.7109375" customWidth="1"/>
    <col min="4365" max="4365" width="4.28515625" customWidth="1"/>
    <col min="4609" max="4609" width="1.28515625" customWidth="1"/>
    <col min="4610" max="4610" width="3.28515625" customWidth="1"/>
    <col min="4611" max="4611" width="11.28515625" customWidth="1"/>
    <col min="4612" max="4612" width="40" customWidth="1"/>
    <col min="4613" max="4614" width="21" customWidth="1"/>
    <col min="4615" max="4615" width="3.28515625" customWidth="1"/>
    <col min="4616" max="4616" width="11.28515625" customWidth="1"/>
    <col min="4617" max="4617" width="50.85546875" customWidth="1"/>
    <col min="4618" max="4619" width="21" customWidth="1"/>
    <col min="4620" max="4620" width="3.7109375" customWidth="1"/>
    <col min="4621" max="4621" width="4.28515625" customWidth="1"/>
    <col min="4865" max="4865" width="1.28515625" customWidth="1"/>
    <col min="4866" max="4866" width="3.28515625" customWidth="1"/>
    <col min="4867" max="4867" width="11.28515625" customWidth="1"/>
    <col min="4868" max="4868" width="40" customWidth="1"/>
    <col min="4869" max="4870" width="21" customWidth="1"/>
    <col min="4871" max="4871" width="3.28515625" customWidth="1"/>
    <col min="4872" max="4872" width="11.28515625" customWidth="1"/>
    <col min="4873" max="4873" width="50.85546875" customWidth="1"/>
    <col min="4874" max="4875" width="21" customWidth="1"/>
    <col min="4876" max="4876" width="3.7109375" customWidth="1"/>
    <col min="4877" max="4877" width="4.28515625" customWidth="1"/>
    <col min="5121" max="5121" width="1.28515625" customWidth="1"/>
    <col min="5122" max="5122" width="3.28515625" customWidth="1"/>
    <col min="5123" max="5123" width="11.28515625" customWidth="1"/>
    <col min="5124" max="5124" width="40" customWidth="1"/>
    <col min="5125" max="5126" width="21" customWidth="1"/>
    <col min="5127" max="5127" width="3.28515625" customWidth="1"/>
    <col min="5128" max="5128" width="11.28515625" customWidth="1"/>
    <col min="5129" max="5129" width="50.85546875" customWidth="1"/>
    <col min="5130" max="5131" width="21" customWidth="1"/>
    <col min="5132" max="5132" width="3.7109375" customWidth="1"/>
    <col min="5133" max="5133" width="4.28515625" customWidth="1"/>
    <col min="5377" max="5377" width="1.28515625" customWidth="1"/>
    <col min="5378" max="5378" width="3.28515625" customWidth="1"/>
    <col min="5379" max="5379" width="11.28515625" customWidth="1"/>
    <col min="5380" max="5380" width="40" customWidth="1"/>
    <col min="5381" max="5382" width="21" customWidth="1"/>
    <col min="5383" max="5383" width="3.28515625" customWidth="1"/>
    <col min="5384" max="5384" width="11.28515625" customWidth="1"/>
    <col min="5385" max="5385" width="50.85546875" customWidth="1"/>
    <col min="5386" max="5387" width="21" customWidth="1"/>
    <col min="5388" max="5388" width="3.7109375" customWidth="1"/>
    <col min="5389" max="5389" width="4.28515625" customWidth="1"/>
    <col min="5633" max="5633" width="1.28515625" customWidth="1"/>
    <col min="5634" max="5634" width="3.28515625" customWidth="1"/>
    <col min="5635" max="5635" width="11.28515625" customWidth="1"/>
    <col min="5636" max="5636" width="40" customWidth="1"/>
    <col min="5637" max="5638" width="21" customWidth="1"/>
    <col min="5639" max="5639" width="3.28515625" customWidth="1"/>
    <col min="5640" max="5640" width="11.28515625" customWidth="1"/>
    <col min="5641" max="5641" width="50.85546875" customWidth="1"/>
    <col min="5642" max="5643" width="21" customWidth="1"/>
    <col min="5644" max="5644" width="3.7109375" customWidth="1"/>
    <col min="5645" max="5645" width="4.28515625" customWidth="1"/>
    <col min="5889" max="5889" width="1.28515625" customWidth="1"/>
    <col min="5890" max="5890" width="3.28515625" customWidth="1"/>
    <col min="5891" max="5891" width="11.28515625" customWidth="1"/>
    <col min="5892" max="5892" width="40" customWidth="1"/>
    <col min="5893" max="5894" width="21" customWidth="1"/>
    <col min="5895" max="5895" width="3.28515625" customWidth="1"/>
    <col min="5896" max="5896" width="11.28515625" customWidth="1"/>
    <col min="5897" max="5897" width="50.85546875" customWidth="1"/>
    <col min="5898" max="5899" width="21" customWidth="1"/>
    <col min="5900" max="5900" width="3.7109375" customWidth="1"/>
    <col min="5901" max="5901" width="4.28515625" customWidth="1"/>
    <col min="6145" max="6145" width="1.28515625" customWidth="1"/>
    <col min="6146" max="6146" width="3.28515625" customWidth="1"/>
    <col min="6147" max="6147" width="11.28515625" customWidth="1"/>
    <col min="6148" max="6148" width="40" customWidth="1"/>
    <col min="6149" max="6150" width="21" customWidth="1"/>
    <col min="6151" max="6151" width="3.28515625" customWidth="1"/>
    <col min="6152" max="6152" width="11.28515625" customWidth="1"/>
    <col min="6153" max="6153" width="50.85546875" customWidth="1"/>
    <col min="6154" max="6155" width="21" customWidth="1"/>
    <col min="6156" max="6156" width="3.7109375" customWidth="1"/>
    <col min="6157" max="6157" width="4.28515625" customWidth="1"/>
    <col min="6401" max="6401" width="1.28515625" customWidth="1"/>
    <col min="6402" max="6402" width="3.28515625" customWidth="1"/>
    <col min="6403" max="6403" width="11.28515625" customWidth="1"/>
    <col min="6404" max="6404" width="40" customWidth="1"/>
    <col min="6405" max="6406" width="21" customWidth="1"/>
    <col min="6407" max="6407" width="3.28515625" customWidth="1"/>
    <col min="6408" max="6408" width="11.28515625" customWidth="1"/>
    <col min="6409" max="6409" width="50.85546875" customWidth="1"/>
    <col min="6410" max="6411" width="21" customWidth="1"/>
    <col min="6412" max="6412" width="3.7109375" customWidth="1"/>
    <col min="6413" max="6413" width="4.28515625" customWidth="1"/>
    <col min="6657" max="6657" width="1.28515625" customWidth="1"/>
    <col min="6658" max="6658" width="3.28515625" customWidth="1"/>
    <col min="6659" max="6659" width="11.28515625" customWidth="1"/>
    <col min="6660" max="6660" width="40" customWidth="1"/>
    <col min="6661" max="6662" width="21" customWidth="1"/>
    <col min="6663" max="6663" width="3.28515625" customWidth="1"/>
    <col min="6664" max="6664" width="11.28515625" customWidth="1"/>
    <col min="6665" max="6665" width="50.85546875" customWidth="1"/>
    <col min="6666" max="6667" width="21" customWidth="1"/>
    <col min="6668" max="6668" width="3.7109375" customWidth="1"/>
    <col min="6669" max="6669" width="4.28515625" customWidth="1"/>
    <col min="6913" max="6913" width="1.28515625" customWidth="1"/>
    <col min="6914" max="6914" width="3.28515625" customWidth="1"/>
    <col min="6915" max="6915" width="11.28515625" customWidth="1"/>
    <col min="6916" max="6916" width="40" customWidth="1"/>
    <col min="6917" max="6918" width="21" customWidth="1"/>
    <col min="6919" max="6919" width="3.28515625" customWidth="1"/>
    <col min="6920" max="6920" width="11.28515625" customWidth="1"/>
    <col min="6921" max="6921" width="50.85546875" customWidth="1"/>
    <col min="6922" max="6923" width="21" customWidth="1"/>
    <col min="6924" max="6924" width="3.7109375" customWidth="1"/>
    <col min="6925" max="6925" width="4.28515625" customWidth="1"/>
    <col min="7169" max="7169" width="1.28515625" customWidth="1"/>
    <col min="7170" max="7170" width="3.28515625" customWidth="1"/>
    <col min="7171" max="7171" width="11.28515625" customWidth="1"/>
    <col min="7172" max="7172" width="40" customWidth="1"/>
    <col min="7173" max="7174" width="21" customWidth="1"/>
    <col min="7175" max="7175" width="3.28515625" customWidth="1"/>
    <col min="7176" max="7176" width="11.28515625" customWidth="1"/>
    <col min="7177" max="7177" width="50.85546875" customWidth="1"/>
    <col min="7178" max="7179" width="21" customWidth="1"/>
    <col min="7180" max="7180" width="3.7109375" customWidth="1"/>
    <col min="7181" max="7181" width="4.28515625" customWidth="1"/>
    <col min="7425" max="7425" width="1.28515625" customWidth="1"/>
    <col min="7426" max="7426" width="3.28515625" customWidth="1"/>
    <col min="7427" max="7427" width="11.28515625" customWidth="1"/>
    <col min="7428" max="7428" width="40" customWidth="1"/>
    <col min="7429" max="7430" width="21" customWidth="1"/>
    <col min="7431" max="7431" width="3.28515625" customWidth="1"/>
    <col min="7432" max="7432" width="11.28515625" customWidth="1"/>
    <col min="7433" max="7433" width="50.85546875" customWidth="1"/>
    <col min="7434" max="7435" width="21" customWidth="1"/>
    <col min="7436" max="7436" width="3.7109375" customWidth="1"/>
    <col min="7437" max="7437" width="4.28515625" customWidth="1"/>
    <col min="7681" max="7681" width="1.28515625" customWidth="1"/>
    <col min="7682" max="7682" width="3.28515625" customWidth="1"/>
    <col min="7683" max="7683" width="11.28515625" customWidth="1"/>
    <col min="7684" max="7684" width="40" customWidth="1"/>
    <col min="7685" max="7686" width="21" customWidth="1"/>
    <col min="7687" max="7687" width="3.28515625" customWidth="1"/>
    <col min="7688" max="7688" width="11.28515625" customWidth="1"/>
    <col min="7689" max="7689" width="50.85546875" customWidth="1"/>
    <col min="7690" max="7691" width="21" customWidth="1"/>
    <col min="7692" max="7692" width="3.7109375" customWidth="1"/>
    <col min="7693" max="7693" width="4.28515625" customWidth="1"/>
    <col min="7937" max="7937" width="1.28515625" customWidth="1"/>
    <col min="7938" max="7938" width="3.28515625" customWidth="1"/>
    <col min="7939" max="7939" width="11.28515625" customWidth="1"/>
    <col min="7940" max="7940" width="40" customWidth="1"/>
    <col min="7941" max="7942" width="21" customWidth="1"/>
    <col min="7943" max="7943" width="3.28515625" customWidth="1"/>
    <col min="7944" max="7944" width="11.28515625" customWidth="1"/>
    <col min="7945" max="7945" width="50.85546875" customWidth="1"/>
    <col min="7946" max="7947" width="21" customWidth="1"/>
    <col min="7948" max="7948" width="3.7109375" customWidth="1"/>
    <col min="7949" max="7949" width="4.28515625" customWidth="1"/>
    <col min="8193" max="8193" width="1.28515625" customWidth="1"/>
    <col min="8194" max="8194" width="3.28515625" customWidth="1"/>
    <col min="8195" max="8195" width="11.28515625" customWidth="1"/>
    <col min="8196" max="8196" width="40" customWidth="1"/>
    <col min="8197" max="8198" width="21" customWidth="1"/>
    <col min="8199" max="8199" width="3.28515625" customWidth="1"/>
    <col min="8200" max="8200" width="11.28515625" customWidth="1"/>
    <col min="8201" max="8201" width="50.85546875" customWidth="1"/>
    <col min="8202" max="8203" width="21" customWidth="1"/>
    <col min="8204" max="8204" width="3.7109375" customWidth="1"/>
    <col min="8205" max="8205" width="4.28515625" customWidth="1"/>
    <col min="8449" max="8449" width="1.28515625" customWidth="1"/>
    <col min="8450" max="8450" width="3.28515625" customWidth="1"/>
    <col min="8451" max="8451" width="11.28515625" customWidth="1"/>
    <col min="8452" max="8452" width="40" customWidth="1"/>
    <col min="8453" max="8454" width="21" customWidth="1"/>
    <col min="8455" max="8455" width="3.28515625" customWidth="1"/>
    <col min="8456" max="8456" width="11.28515625" customWidth="1"/>
    <col min="8457" max="8457" width="50.85546875" customWidth="1"/>
    <col min="8458" max="8459" width="21" customWidth="1"/>
    <col min="8460" max="8460" width="3.7109375" customWidth="1"/>
    <col min="8461" max="8461" width="4.28515625" customWidth="1"/>
    <col min="8705" max="8705" width="1.28515625" customWidth="1"/>
    <col min="8706" max="8706" width="3.28515625" customWidth="1"/>
    <col min="8707" max="8707" width="11.28515625" customWidth="1"/>
    <col min="8708" max="8708" width="40" customWidth="1"/>
    <col min="8709" max="8710" width="21" customWidth="1"/>
    <col min="8711" max="8711" width="3.28515625" customWidth="1"/>
    <col min="8712" max="8712" width="11.28515625" customWidth="1"/>
    <col min="8713" max="8713" width="50.85546875" customWidth="1"/>
    <col min="8714" max="8715" width="21" customWidth="1"/>
    <col min="8716" max="8716" width="3.7109375" customWidth="1"/>
    <col min="8717" max="8717" width="4.28515625" customWidth="1"/>
    <col min="8961" max="8961" width="1.28515625" customWidth="1"/>
    <col min="8962" max="8962" width="3.28515625" customWidth="1"/>
    <col min="8963" max="8963" width="11.28515625" customWidth="1"/>
    <col min="8964" max="8964" width="40" customWidth="1"/>
    <col min="8965" max="8966" width="21" customWidth="1"/>
    <col min="8967" max="8967" width="3.28515625" customWidth="1"/>
    <col min="8968" max="8968" width="11.28515625" customWidth="1"/>
    <col min="8969" max="8969" width="50.85546875" customWidth="1"/>
    <col min="8970" max="8971" width="21" customWidth="1"/>
    <col min="8972" max="8972" width="3.7109375" customWidth="1"/>
    <col min="8973" max="8973" width="4.28515625" customWidth="1"/>
    <col min="9217" max="9217" width="1.28515625" customWidth="1"/>
    <col min="9218" max="9218" width="3.28515625" customWidth="1"/>
    <col min="9219" max="9219" width="11.28515625" customWidth="1"/>
    <col min="9220" max="9220" width="40" customWidth="1"/>
    <col min="9221" max="9222" width="21" customWidth="1"/>
    <col min="9223" max="9223" width="3.28515625" customWidth="1"/>
    <col min="9224" max="9224" width="11.28515625" customWidth="1"/>
    <col min="9225" max="9225" width="50.85546875" customWidth="1"/>
    <col min="9226" max="9227" width="21" customWidth="1"/>
    <col min="9228" max="9228" width="3.7109375" customWidth="1"/>
    <col min="9229" max="9229" width="4.28515625" customWidth="1"/>
    <col min="9473" max="9473" width="1.28515625" customWidth="1"/>
    <col min="9474" max="9474" width="3.28515625" customWidth="1"/>
    <col min="9475" max="9475" width="11.28515625" customWidth="1"/>
    <col min="9476" max="9476" width="40" customWidth="1"/>
    <col min="9477" max="9478" width="21" customWidth="1"/>
    <col min="9479" max="9479" width="3.28515625" customWidth="1"/>
    <col min="9480" max="9480" width="11.28515625" customWidth="1"/>
    <col min="9481" max="9481" width="50.85546875" customWidth="1"/>
    <col min="9482" max="9483" width="21" customWidth="1"/>
    <col min="9484" max="9484" width="3.7109375" customWidth="1"/>
    <col min="9485" max="9485" width="4.28515625" customWidth="1"/>
    <col min="9729" max="9729" width="1.28515625" customWidth="1"/>
    <col min="9730" max="9730" width="3.28515625" customWidth="1"/>
    <col min="9731" max="9731" width="11.28515625" customWidth="1"/>
    <col min="9732" max="9732" width="40" customWidth="1"/>
    <col min="9733" max="9734" width="21" customWidth="1"/>
    <col min="9735" max="9735" width="3.28515625" customWidth="1"/>
    <col min="9736" max="9736" width="11.28515625" customWidth="1"/>
    <col min="9737" max="9737" width="50.85546875" customWidth="1"/>
    <col min="9738" max="9739" width="21" customWidth="1"/>
    <col min="9740" max="9740" width="3.7109375" customWidth="1"/>
    <col min="9741" max="9741" width="4.28515625" customWidth="1"/>
    <col min="9985" max="9985" width="1.28515625" customWidth="1"/>
    <col min="9986" max="9986" width="3.28515625" customWidth="1"/>
    <col min="9987" max="9987" width="11.28515625" customWidth="1"/>
    <col min="9988" max="9988" width="40" customWidth="1"/>
    <col min="9989" max="9990" width="21" customWidth="1"/>
    <col min="9991" max="9991" width="3.28515625" customWidth="1"/>
    <col min="9992" max="9992" width="11.28515625" customWidth="1"/>
    <col min="9993" max="9993" width="50.85546875" customWidth="1"/>
    <col min="9994" max="9995" width="21" customWidth="1"/>
    <col min="9996" max="9996" width="3.7109375" customWidth="1"/>
    <col min="9997" max="9997" width="4.28515625" customWidth="1"/>
    <col min="10241" max="10241" width="1.28515625" customWidth="1"/>
    <col min="10242" max="10242" width="3.28515625" customWidth="1"/>
    <col min="10243" max="10243" width="11.28515625" customWidth="1"/>
    <col min="10244" max="10244" width="40" customWidth="1"/>
    <col min="10245" max="10246" width="21" customWidth="1"/>
    <col min="10247" max="10247" width="3.28515625" customWidth="1"/>
    <col min="10248" max="10248" width="11.28515625" customWidth="1"/>
    <col min="10249" max="10249" width="50.85546875" customWidth="1"/>
    <col min="10250" max="10251" width="21" customWidth="1"/>
    <col min="10252" max="10252" width="3.7109375" customWidth="1"/>
    <col min="10253" max="10253" width="4.28515625" customWidth="1"/>
    <col min="10497" max="10497" width="1.28515625" customWidth="1"/>
    <col min="10498" max="10498" width="3.28515625" customWidth="1"/>
    <col min="10499" max="10499" width="11.28515625" customWidth="1"/>
    <col min="10500" max="10500" width="40" customWidth="1"/>
    <col min="10501" max="10502" width="21" customWidth="1"/>
    <col min="10503" max="10503" width="3.28515625" customWidth="1"/>
    <col min="10504" max="10504" width="11.28515625" customWidth="1"/>
    <col min="10505" max="10505" width="50.85546875" customWidth="1"/>
    <col min="10506" max="10507" width="21" customWidth="1"/>
    <col min="10508" max="10508" width="3.7109375" customWidth="1"/>
    <col min="10509" max="10509" width="4.28515625" customWidth="1"/>
    <col min="10753" max="10753" width="1.28515625" customWidth="1"/>
    <col min="10754" max="10754" width="3.28515625" customWidth="1"/>
    <col min="10755" max="10755" width="11.28515625" customWidth="1"/>
    <col min="10756" max="10756" width="40" customWidth="1"/>
    <col min="10757" max="10758" width="21" customWidth="1"/>
    <col min="10759" max="10759" width="3.28515625" customWidth="1"/>
    <col min="10760" max="10760" width="11.28515625" customWidth="1"/>
    <col min="10761" max="10761" width="50.85546875" customWidth="1"/>
    <col min="10762" max="10763" width="21" customWidth="1"/>
    <col min="10764" max="10764" width="3.7109375" customWidth="1"/>
    <col min="10765" max="10765" width="4.28515625" customWidth="1"/>
    <col min="11009" max="11009" width="1.28515625" customWidth="1"/>
    <col min="11010" max="11010" width="3.28515625" customWidth="1"/>
    <col min="11011" max="11011" width="11.28515625" customWidth="1"/>
    <col min="11012" max="11012" width="40" customWidth="1"/>
    <col min="11013" max="11014" width="21" customWidth="1"/>
    <col min="11015" max="11015" width="3.28515625" customWidth="1"/>
    <col min="11016" max="11016" width="11.28515625" customWidth="1"/>
    <col min="11017" max="11017" width="50.85546875" customWidth="1"/>
    <col min="11018" max="11019" width="21" customWidth="1"/>
    <col min="11020" max="11020" width="3.7109375" customWidth="1"/>
    <col min="11021" max="11021" width="4.28515625" customWidth="1"/>
    <col min="11265" max="11265" width="1.28515625" customWidth="1"/>
    <col min="11266" max="11266" width="3.28515625" customWidth="1"/>
    <col min="11267" max="11267" width="11.28515625" customWidth="1"/>
    <col min="11268" max="11268" width="40" customWidth="1"/>
    <col min="11269" max="11270" width="21" customWidth="1"/>
    <col min="11271" max="11271" width="3.28515625" customWidth="1"/>
    <col min="11272" max="11272" width="11.28515625" customWidth="1"/>
    <col min="11273" max="11273" width="50.85546875" customWidth="1"/>
    <col min="11274" max="11275" width="21" customWidth="1"/>
    <col min="11276" max="11276" width="3.7109375" customWidth="1"/>
    <col min="11277" max="11277" width="4.28515625" customWidth="1"/>
    <col min="11521" max="11521" width="1.28515625" customWidth="1"/>
    <col min="11522" max="11522" width="3.28515625" customWidth="1"/>
    <col min="11523" max="11523" width="11.28515625" customWidth="1"/>
    <col min="11524" max="11524" width="40" customWidth="1"/>
    <col min="11525" max="11526" width="21" customWidth="1"/>
    <col min="11527" max="11527" width="3.28515625" customWidth="1"/>
    <col min="11528" max="11528" width="11.28515625" customWidth="1"/>
    <col min="11529" max="11529" width="50.85546875" customWidth="1"/>
    <col min="11530" max="11531" width="21" customWidth="1"/>
    <col min="11532" max="11532" width="3.7109375" customWidth="1"/>
    <col min="11533" max="11533" width="4.28515625" customWidth="1"/>
    <col min="11777" max="11777" width="1.28515625" customWidth="1"/>
    <col min="11778" max="11778" width="3.28515625" customWidth="1"/>
    <col min="11779" max="11779" width="11.28515625" customWidth="1"/>
    <col min="11780" max="11780" width="40" customWidth="1"/>
    <col min="11781" max="11782" width="21" customWidth="1"/>
    <col min="11783" max="11783" width="3.28515625" customWidth="1"/>
    <col min="11784" max="11784" width="11.28515625" customWidth="1"/>
    <col min="11785" max="11785" width="50.85546875" customWidth="1"/>
    <col min="11786" max="11787" width="21" customWidth="1"/>
    <col min="11788" max="11788" width="3.7109375" customWidth="1"/>
    <col min="11789" max="11789" width="4.28515625" customWidth="1"/>
    <col min="12033" max="12033" width="1.28515625" customWidth="1"/>
    <col min="12034" max="12034" width="3.28515625" customWidth="1"/>
    <col min="12035" max="12035" width="11.28515625" customWidth="1"/>
    <col min="12036" max="12036" width="40" customWidth="1"/>
    <col min="12037" max="12038" width="21" customWidth="1"/>
    <col min="12039" max="12039" width="3.28515625" customWidth="1"/>
    <col min="12040" max="12040" width="11.28515625" customWidth="1"/>
    <col min="12041" max="12041" width="50.85546875" customWidth="1"/>
    <col min="12042" max="12043" width="21" customWidth="1"/>
    <col min="12044" max="12044" width="3.7109375" customWidth="1"/>
    <col min="12045" max="12045" width="4.28515625" customWidth="1"/>
    <col min="12289" max="12289" width="1.28515625" customWidth="1"/>
    <col min="12290" max="12290" width="3.28515625" customWidth="1"/>
    <col min="12291" max="12291" width="11.28515625" customWidth="1"/>
    <col min="12292" max="12292" width="40" customWidth="1"/>
    <col min="12293" max="12294" width="21" customWidth="1"/>
    <col min="12295" max="12295" width="3.28515625" customWidth="1"/>
    <col min="12296" max="12296" width="11.28515625" customWidth="1"/>
    <col min="12297" max="12297" width="50.85546875" customWidth="1"/>
    <col min="12298" max="12299" width="21" customWidth="1"/>
    <col min="12300" max="12300" width="3.7109375" customWidth="1"/>
    <col min="12301" max="12301" width="4.28515625" customWidth="1"/>
    <col min="12545" max="12545" width="1.28515625" customWidth="1"/>
    <col min="12546" max="12546" width="3.28515625" customWidth="1"/>
    <col min="12547" max="12547" width="11.28515625" customWidth="1"/>
    <col min="12548" max="12548" width="40" customWidth="1"/>
    <col min="12549" max="12550" width="21" customWidth="1"/>
    <col min="12551" max="12551" width="3.28515625" customWidth="1"/>
    <col min="12552" max="12552" width="11.28515625" customWidth="1"/>
    <col min="12553" max="12553" width="50.85546875" customWidth="1"/>
    <col min="12554" max="12555" width="21" customWidth="1"/>
    <col min="12556" max="12556" width="3.7109375" customWidth="1"/>
    <col min="12557" max="12557" width="4.28515625" customWidth="1"/>
    <col min="12801" max="12801" width="1.28515625" customWidth="1"/>
    <col min="12802" max="12802" width="3.28515625" customWidth="1"/>
    <col min="12803" max="12803" width="11.28515625" customWidth="1"/>
    <col min="12804" max="12804" width="40" customWidth="1"/>
    <col min="12805" max="12806" width="21" customWidth="1"/>
    <col min="12807" max="12807" width="3.28515625" customWidth="1"/>
    <col min="12808" max="12808" width="11.28515625" customWidth="1"/>
    <col min="12809" max="12809" width="50.85546875" customWidth="1"/>
    <col min="12810" max="12811" width="21" customWidth="1"/>
    <col min="12812" max="12812" width="3.7109375" customWidth="1"/>
    <col min="12813" max="12813" width="4.28515625" customWidth="1"/>
    <col min="13057" max="13057" width="1.28515625" customWidth="1"/>
    <col min="13058" max="13058" width="3.28515625" customWidth="1"/>
    <col min="13059" max="13059" width="11.28515625" customWidth="1"/>
    <col min="13060" max="13060" width="40" customWidth="1"/>
    <col min="13061" max="13062" width="21" customWidth="1"/>
    <col min="13063" max="13063" width="3.28515625" customWidth="1"/>
    <col min="13064" max="13064" width="11.28515625" customWidth="1"/>
    <col min="13065" max="13065" width="50.85546875" customWidth="1"/>
    <col min="13066" max="13067" width="21" customWidth="1"/>
    <col min="13068" max="13068" width="3.7109375" customWidth="1"/>
    <col min="13069" max="13069" width="4.28515625" customWidth="1"/>
    <col min="13313" max="13313" width="1.28515625" customWidth="1"/>
    <col min="13314" max="13314" width="3.28515625" customWidth="1"/>
    <col min="13315" max="13315" width="11.28515625" customWidth="1"/>
    <col min="13316" max="13316" width="40" customWidth="1"/>
    <col min="13317" max="13318" width="21" customWidth="1"/>
    <col min="13319" max="13319" width="3.28515625" customWidth="1"/>
    <col min="13320" max="13320" width="11.28515625" customWidth="1"/>
    <col min="13321" max="13321" width="50.85546875" customWidth="1"/>
    <col min="13322" max="13323" width="21" customWidth="1"/>
    <col min="13324" max="13324" width="3.7109375" customWidth="1"/>
    <col min="13325" max="13325" width="4.28515625" customWidth="1"/>
    <col min="13569" max="13569" width="1.28515625" customWidth="1"/>
    <col min="13570" max="13570" width="3.28515625" customWidth="1"/>
    <col min="13571" max="13571" width="11.28515625" customWidth="1"/>
    <col min="13572" max="13572" width="40" customWidth="1"/>
    <col min="13573" max="13574" width="21" customWidth="1"/>
    <col min="13575" max="13575" width="3.28515625" customWidth="1"/>
    <col min="13576" max="13576" width="11.28515625" customWidth="1"/>
    <col min="13577" max="13577" width="50.85546875" customWidth="1"/>
    <col min="13578" max="13579" width="21" customWidth="1"/>
    <col min="13580" max="13580" width="3.7109375" customWidth="1"/>
    <col min="13581" max="13581" width="4.28515625" customWidth="1"/>
    <col min="13825" max="13825" width="1.28515625" customWidth="1"/>
    <col min="13826" max="13826" width="3.28515625" customWidth="1"/>
    <col min="13827" max="13827" width="11.28515625" customWidth="1"/>
    <col min="13828" max="13828" width="40" customWidth="1"/>
    <col min="13829" max="13830" width="21" customWidth="1"/>
    <col min="13831" max="13831" width="3.28515625" customWidth="1"/>
    <col min="13832" max="13832" width="11.28515625" customWidth="1"/>
    <col min="13833" max="13833" width="50.85546875" customWidth="1"/>
    <col min="13834" max="13835" width="21" customWidth="1"/>
    <col min="13836" max="13836" width="3.7109375" customWidth="1"/>
    <col min="13837" max="13837" width="4.28515625" customWidth="1"/>
    <col min="14081" max="14081" width="1.28515625" customWidth="1"/>
    <col min="14082" max="14082" width="3.28515625" customWidth="1"/>
    <col min="14083" max="14083" width="11.28515625" customWidth="1"/>
    <col min="14084" max="14084" width="40" customWidth="1"/>
    <col min="14085" max="14086" width="21" customWidth="1"/>
    <col min="14087" max="14087" width="3.28515625" customWidth="1"/>
    <col min="14088" max="14088" width="11.28515625" customWidth="1"/>
    <col min="14089" max="14089" width="50.85546875" customWidth="1"/>
    <col min="14090" max="14091" width="21" customWidth="1"/>
    <col min="14092" max="14092" width="3.7109375" customWidth="1"/>
    <col min="14093" max="14093" width="4.28515625" customWidth="1"/>
    <col min="14337" max="14337" width="1.28515625" customWidth="1"/>
    <col min="14338" max="14338" width="3.28515625" customWidth="1"/>
    <col min="14339" max="14339" width="11.28515625" customWidth="1"/>
    <col min="14340" max="14340" width="40" customWidth="1"/>
    <col min="14341" max="14342" width="21" customWidth="1"/>
    <col min="14343" max="14343" width="3.28515625" customWidth="1"/>
    <col min="14344" max="14344" width="11.28515625" customWidth="1"/>
    <col min="14345" max="14345" width="50.85546875" customWidth="1"/>
    <col min="14346" max="14347" width="21" customWidth="1"/>
    <col min="14348" max="14348" width="3.7109375" customWidth="1"/>
    <col min="14349" max="14349" width="4.28515625" customWidth="1"/>
    <col min="14593" max="14593" width="1.28515625" customWidth="1"/>
    <col min="14594" max="14594" width="3.28515625" customWidth="1"/>
    <col min="14595" max="14595" width="11.28515625" customWidth="1"/>
    <col min="14596" max="14596" width="40" customWidth="1"/>
    <col min="14597" max="14598" width="21" customWidth="1"/>
    <col min="14599" max="14599" width="3.28515625" customWidth="1"/>
    <col min="14600" max="14600" width="11.28515625" customWidth="1"/>
    <col min="14601" max="14601" width="50.85546875" customWidth="1"/>
    <col min="14602" max="14603" width="21" customWidth="1"/>
    <col min="14604" max="14604" width="3.7109375" customWidth="1"/>
    <col min="14605" max="14605" width="4.28515625" customWidth="1"/>
    <col min="14849" max="14849" width="1.28515625" customWidth="1"/>
    <col min="14850" max="14850" width="3.28515625" customWidth="1"/>
    <col min="14851" max="14851" width="11.28515625" customWidth="1"/>
    <col min="14852" max="14852" width="40" customWidth="1"/>
    <col min="14853" max="14854" width="21" customWidth="1"/>
    <col min="14855" max="14855" width="3.28515625" customWidth="1"/>
    <col min="14856" max="14856" width="11.28515625" customWidth="1"/>
    <col min="14857" max="14857" width="50.85546875" customWidth="1"/>
    <col min="14858" max="14859" width="21" customWidth="1"/>
    <col min="14860" max="14860" width="3.7109375" customWidth="1"/>
    <col min="14861" max="14861" width="4.28515625" customWidth="1"/>
    <col min="15105" max="15105" width="1.28515625" customWidth="1"/>
    <col min="15106" max="15106" width="3.28515625" customWidth="1"/>
    <col min="15107" max="15107" width="11.28515625" customWidth="1"/>
    <col min="15108" max="15108" width="40" customWidth="1"/>
    <col min="15109" max="15110" width="21" customWidth="1"/>
    <col min="15111" max="15111" width="3.28515625" customWidth="1"/>
    <col min="15112" max="15112" width="11.28515625" customWidth="1"/>
    <col min="15113" max="15113" width="50.85546875" customWidth="1"/>
    <col min="15114" max="15115" width="21" customWidth="1"/>
    <col min="15116" max="15116" width="3.7109375" customWidth="1"/>
    <col min="15117" max="15117" width="4.28515625" customWidth="1"/>
    <col min="15361" max="15361" width="1.28515625" customWidth="1"/>
    <col min="15362" max="15362" width="3.28515625" customWidth="1"/>
    <col min="15363" max="15363" width="11.28515625" customWidth="1"/>
    <col min="15364" max="15364" width="40" customWidth="1"/>
    <col min="15365" max="15366" width="21" customWidth="1"/>
    <col min="15367" max="15367" width="3.28515625" customWidth="1"/>
    <col min="15368" max="15368" width="11.28515625" customWidth="1"/>
    <col min="15369" max="15369" width="50.85546875" customWidth="1"/>
    <col min="15370" max="15371" width="21" customWidth="1"/>
    <col min="15372" max="15372" width="3.7109375" customWidth="1"/>
    <col min="15373" max="15373" width="4.28515625" customWidth="1"/>
    <col min="15617" max="15617" width="1.28515625" customWidth="1"/>
    <col min="15618" max="15618" width="3.28515625" customWidth="1"/>
    <col min="15619" max="15619" width="11.28515625" customWidth="1"/>
    <col min="15620" max="15620" width="40" customWidth="1"/>
    <col min="15621" max="15622" width="21" customWidth="1"/>
    <col min="15623" max="15623" width="3.28515625" customWidth="1"/>
    <col min="15624" max="15624" width="11.28515625" customWidth="1"/>
    <col min="15625" max="15625" width="50.85546875" customWidth="1"/>
    <col min="15626" max="15627" width="21" customWidth="1"/>
    <col min="15628" max="15628" width="3.7109375" customWidth="1"/>
    <col min="15629" max="15629" width="4.28515625" customWidth="1"/>
    <col min="15873" max="15873" width="1.28515625" customWidth="1"/>
    <col min="15874" max="15874" width="3.28515625" customWidth="1"/>
    <col min="15875" max="15875" width="11.28515625" customWidth="1"/>
    <col min="15876" max="15876" width="40" customWidth="1"/>
    <col min="15877" max="15878" width="21" customWidth="1"/>
    <col min="15879" max="15879" width="3.28515625" customWidth="1"/>
    <col min="15880" max="15880" width="11.28515625" customWidth="1"/>
    <col min="15881" max="15881" width="50.85546875" customWidth="1"/>
    <col min="15882" max="15883" width="21" customWidth="1"/>
    <col min="15884" max="15884" width="3.7109375" customWidth="1"/>
    <col min="15885" max="15885" width="4.28515625" customWidth="1"/>
    <col min="16129" max="16129" width="1.28515625" customWidth="1"/>
    <col min="16130" max="16130" width="3.28515625" customWidth="1"/>
    <col min="16131" max="16131" width="11.28515625" customWidth="1"/>
    <col min="16132" max="16132" width="40" customWidth="1"/>
    <col min="16133" max="16134" width="21" customWidth="1"/>
    <col min="16135" max="16135" width="3.28515625" customWidth="1"/>
    <col min="16136" max="16136" width="11.28515625" customWidth="1"/>
    <col min="16137" max="16137" width="50.85546875" customWidth="1"/>
    <col min="16138" max="16139" width="21" customWidth="1"/>
    <col min="16140" max="16140" width="3.7109375" customWidth="1"/>
    <col min="16141" max="16141" width="4.28515625" customWidth="1"/>
  </cols>
  <sheetData>
    <row r="1" spans="2:12" ht="10.5" customHeight="1">
      <c r="B1" s="111"/>
      <c r="C1" s="112"/>
      <c r="D1" s="113"/>
      <c r="E1" s="114"/>
      <c r="F1" s="114"/>
      <c r="G1" s="113"/>
      <c r="H1" s="113"/>
      <c r="I1" s="115"/>
      <c r="J1" s="112"/>
      <c r="K1" s="112"/>
      <c r="L1" s="112"/>
    </row>
    <row r="2" spans="2:12" ht="9" customHeight="1">
      <c r="B2" s="116"/>
      <c r="C2" s="116"/>
      <c r="D2" s="117"/>
      <c r="E2" s="116"/>
      <c r="F2" s="116"/>
      <c r="G2" s="116"/>
      <c r="H2" s="116"/>
      <c r="I2" s="118"/>
      <c r="J2" s="116"/>
      <c r="K2" s="116"/>
      <c r="L2" s="116"/>
    </row>
    <row r="3" spans="2:12">
      <c r="B3" s="119"/>
      <c r="D3" s="525" t="s">
        <v>404</v>
      </c>
      <c r="E3" s="525"/>
      <c r="F3" s="525"/>
      <c r="G3" s="525"/>
      <c r="H3" s="525"/>
      <c r="I3" s="525"/>
      <c r="J3" s="525"/>
      <c r="K3" s="120"/>
      <c r="L3" s="120"/>
    </row>
    <row r="4" spans="2:12">
      <c r="B4" s="121"/>
      <c r="D4" s="525" t="s">
        <v>128</v>
      </c>
      <c r="E4" s="525"/>
      <c r="F4" s="525"/>
      <c r="G4" s="525"/>
      <c r="H4" s="525"/>
      <c r="I4" s="525"/>
      <c r="J4" s="525"/>
      <c r="K4" s="121"/>
      <c r="L4" s="121"/>
    </row>
    <row r="5" spans="2:12">
      <c r="B5" s="122"/>
      <c r="D5" s="525" t="s">
        <v>405</v>
      </c>
      <c r="E5" s="525"/>
      <c r="F5" s="525"/>
      <c r="G5" s="525"/>
      <c r="H5" s="525"/>
      <c r="I5" s="525"/>
      <c r="J5" s="525"/>
      <c r="K5" s="121"/>
      <c r="L5" s="121"/>
    </row>
    <row r="6" spans="2:12">
      <c r="B6" s="122"/>
      <c r="D6" s="525" t="s">
        <v>63</v>
      </c>
      <c r="E6" s="525"/>
      <c r="F6" s="525"/>
      <c r="G6" s="525"/>
      <c r="H6" s="525"/>
      <c r="I6" s="525"/>
      <c r="J6" s="525"/>
      <c r="K6" s="121"/>
      <c r="L6" s="121"/>
    </row>
    <row r="7" spans="2:12">
      <c r="B7" s="122"/>
      <c r="C7" s="123" t="s">
        <v>62</v>
      </c>
      <c r="D7" s="516" t="s">
        <v>61</v>
      </c>
      <c r="E7" s="516"/>
      <c r="F7" s="516"/>
      <c r="G7" s="516"/>
      <c r="H7" s="516"/>
      <c r="I7" s="516"/>
      <c r="J7" s="516"/>
      <c r="K7" s="69"/>
    </row>
    <row r="8" spans="2:12" ht="10.5" customHeight="1">
      <c r="B8" s="120"/>
      <c r="C8" s="120"/>
      <c r="D8" s="120"/>
      <c r="E8" s="120"/>
      <c r="F8" s="120"/>
      <c r="G8" s="120"/>
    </row>
    <row r="9" spans="2:12" ht="11.25" customHeight="1">
      <c r="B9" s="122"/>
      <c r="C9" s="124"/>
      <c r="D9" s="124"/>
      <c r="E9" s="124"/>
      <c r="F9" s="124"/>
      <c r="G9" s="125"/>
      <c r="H9" s="116"/>
      <c r="I9" s="118"/>
      <c r="J9" s="116"/>
      <c r="K9" s="116"/>
      <c r="L9" s="116"/>
    </row>
    <row r="10" spans="2:12" ht="8.25" customHeight="1">
      <c r="B10" s="126"/>
      <c r="C10" s="126"/>
      <c r="D10" s="126"/>
      <c r="E10" s="127"/>
      <c r="F10" s="127"/>
      <c r="G10" s="128"/>
      <c r="H10" s="116"/>
      <c r="I10" s="118"/>
      <c r="J10" s="116"/>
      <c r="K10" s="116"/>
      <c r="L10" s="116"/>
    </row>
    <row r="11" spans="2:12">
      <c r="B11" s="129"/>
      <c r="C11" s="524" t="s">
        <v>60</v>
      </c>
      <c r="D11" s="524"/>
      <c r="E11" s="130" t="s">
        <v>130</v>
      </c>
      <c r="F11" s="130" t="s">
        <v>131</v>
      </c>
      <c r="G11" s="131"/>
      <c r="H11" s="524" t="s">
        <v>60</v>
      </c>
      <c r="I11" s="524"/>
      <c r="J11" s="130" t="s">
        <v>130</v>
      </c>
      <c r="K11" s="130" t="s">
        <v>131</v>
      </c>
      <c r="L11" s="132"/>
    </row>
    <row r="12" spans="2:12">
      <c r="B12" s="133"/>
      <c r="C12" s="134"/>
      <c r="D12" s="134"/>
      <c r="E12" s="135"/>
      <c r="F12" s="135"/>
      <c r="G12" s="119"/>
      <c r="H12" s="116"/>
      <c r="I12" s="118"/>
      <c r="J12" s="116"/>
      <c r="K12" s="116"/>
      <c r="L12" s="136"/>
    </row>
    <row r="13" spans="2:12">
      <c r="B13" s="137"/>
      <c r="C13" s="138"/>
      <c r="D13" s="138"/>
      <c r="E13" s="139"/>
      <c r="F13" s="139"/>
      <c r="G13" s="117"/>
      <c r="H13" s="116"/>
      <c r="I13" s="118"/>
      <c r="J13" s="116"/>
      <c r="K13" s="116"/>
      <c r="L13" s="136"/>
    </row>
    <row r="14" spans="2:12">
      <c r="B14" s="140"/>
      <c r="C14" s="522" t="s">
        <v>69</v>
      </c>
      <c r="D14" s="522"/>
      <c r="E14" s="141">
        <f>E16+E26</f>
        <v>7447764</v>
      </c>
      <c r="F14" s="141">
        <f>F16+F26</f>
        <v>5799006</v>
      </c>
      <c r="G14" s="117"/>
      <c r="H14" s="522" t="s">
        <v>70</v>
      </c>
      <c r="I14" s="522"/>
      <c r="J14" s="141">
        <f>J16+J27</f>
        <v>0</v>
      </c>
      <c r="K14" s="141">
        <f>K16+K27</f>
        <v>2712468</v>
      </c>
      <c r="L14" s="136"/>
    </row>
    <row r="15" spans="2:12">
      <c r="B15" s="142"/>
      <c r="C15" s="143"/>
      <c r="D15" s="144"/>
      <c r="E15" s="145"/>
      <c r="F15" s="145"/>
      <c r="G15" s="117"/>
      <c r="H15" s="143"/>
      <c r="I15" s="143"/>
      <c r="J15" s="145"/>
      <c r="K15" s="145"/>
      <c r="L15" s="136"/>
    </row>
    <row r="16" spans="2:12">
      <c r="B16" s="142"/>
      <c r="C16" s="522" t="s">
        <v>71</v>
      </c>
      <c r="D16" s="522"/>
      <c r="E16" s="141">
        <f>SUM(E18:E24)</f>
        <v>7447764</v>
      </c>
      <c r="F16" s="141">
        <f>SUM(F18:F24)</f>
        <v>621671</v>
      </c>
      <c r="G16" s="117"/>
      <c r="H16" s="522" t="s">
        <v>72</v>
      </c>
      <c r="I16" s="522"/>
      <c r="J16" s="141">
        <f>SUM(J18:J25)</f>
        <v>0</v>
      </c>
      <c r="K16" s="141">
        <f>SUM(K18:K25)</f>
        <v>2212068</v>
      </c>
      <c r="L16" s="136"/>
    </row>
    <row r="17" spans="2:12">
      <c r="B17" s="142"/>
      <c r="C17" s="143"/>
      <c r="D17" s="144"/>
      <c r="E17" s="145"/>
      <c r="F17" s="145"/>
      <c r="G17" s="117"/>
      <c r="H17" s="143"/>
      <c r="I17" s="143"/>
      <c r="J17" s="145"/>
      <c r="K17" s="145"/>
      <c r="L17" s="136"/>
    </row>
    <row r="18" spans="2:12">
      <c r="B18" s="140"/>
      <c r="C18" s="521" t="s">
        <v>73</v>
      </c>
      <c r="D18" s="521"/>
      <c r="E18" s="146">
        <v>7447764</v>
      </c>
      <c r="F18" s="146">
        <v>0</v>
      </c>
      <c r="G18" s="117"/>
      <c r="H18" s="521" t="s">
        <v>74</v>
      </c>
      <c r="I18" s="521"/>
      <c r="J18" s="146">
        <v>0</v>
      </c>
      <c r="K18" s="146">
        <v>2212068</v>
      </c>
      <c r="L18" s="136"/>
    </row>
    <row r="19" spans="2:12">
      <c r="B19" s="140"/>
      <c r="C19" s="521" t="s">
        <v>75</v>
      </c>
      <c r="D19" s="521"/>
      <c r="E19" s="146">
        <v>0</v>
      </c>
      <c r="F19" s="146">
        <v>597438</v>
      </c>
      <c r="G19" s="117"/>
      <c r="H19" s="521" t="s">
        <v>76</v>
      </c>
      <c r="I19" s="521"/>
      <c r="J19" s="146">
        <v>0</v>
      </c>
      <c r="K19" s="146">
        <v>0</v>
      </c>
      <c r="L19" s="136"/>
    </row>
    <row r="20" spans="2:12">
      <c r="B20" s="140"/>
      <c r="C20" s="521" t="s">
        <v>77</v>
      </c>
      <c r="D20" s="521"/>
      <c r="E20" s="146">
        <v>0</v>
      </c>
      <c r="F20" s="146">
        <v>24233</v>
      </c>
      <c r="G20" s="117"/>
      <c r="H20" s="521" t="s">
        <v>78</v>
      </c>
      <c r="I20" s="521"/>
      <c r="J20" s="146">
        <v>0</v>
      </c>
      <c r="K20" s="146">
        <v>0</v>
      </c>
      <c r="L20" s="136"/>
    </row>
    <row r="21" spans="2:12">
      <c r="B21" s="140"/>
      <c r="C21" s="521" t="s">
        <v>79</v>
      </c>
      <c r="D21" s="521"/>
      <c r="E21" s="146">
        <v>0</v>
      </c>
      <c r="F21" s="146">
        <v>0</v>
      </c>
      <c r="G21" s="117"/>
      <c r="H21" s="521" t="s">
        <v>80</v>
      </c>
      <c r="I21" s="521"/>
      <c r="J21" s="146">
        <v>0</v>
      </c>
      <c r="K21" s="146">
        <v>0</v>
      </c>
      <c r="L21" s="136"/>
    </row>
    <row r="22" spans="2:12">
      <c r="B22" s="140"/>
      <c r="C22" s="521" t="s">
        <v>81</v>
      </c>
      <c r="D22" s="521"/>
      <c r="E22" s="146">
        <v>0</v>
      </c>
      <c r="F22" s="146">
        <v>0</v>
      </c>
      <c r="G22" s="117"/>
      <c r="H22" s="521" t="s">
        <v>82</v>
      </c>
      <c r="I22" s="521"/>
      <c r="J22" s="146">
        <v>0</v>
      </c>
      <c r="K22" s="146">
        <v>0</v>
      </c>
      <c r="L22" s="136"/>
    </row>
    <row r="23" spans="2:12">
      <c r="B23" s="140"/>
      <c r="C23" s="521" t="s">
        <v>83</v>
      </c>
      <c r="D23" s="521"/>
      <c r="E23" s="146">
        <v>0</v>
      </c>
      <c r="F23" s="146">
        <v>0</v>
      </c>
      <c r="G23" s="117"/>
      <c r="H23" s="521" t="s">
        <v>84</v>
      </c>
      <c r="I23" s="521"/>
      <c r="J23" s="146">
        <v>0</v>
      </c>
      <c r="K23" s="146">
        <v>0</v>
      </c>
      <c r="L23" s="136"/>
    </row>
    <row r="24" spans="2:12">
      <c r="B24" s="140"/>
      <c r="C24" s="521" t="s">
        <v>85</v>
      </c>
      <c r="D24" s="521"/>
      <c r="E24" s="146">
        <v>0</v>
      </c>
      <c r="F24" s="146">
        <v>0</v>
      </c>
      <c r="G24" s="117"/>
      <c r="H24" s="521" t="s">
        <v>86</v>
      </c>
      <c r="I24" s="521"/>
      <c r="J24" s="146">
        <v>0</v>
      </c>
      <c r="K24" s="146">
        <v>0</v>
      </c>
      <c r="L24" s="136"/>
    </row>
    <row r="25" spans="2:12">
      <c r="B25" s="142"/>
      <c r="C25" s="143"/>
      <c r="D25" s="144"/>
      <c r="E25" s="145"/>
      <c r="F25" s="145"/>
      <c r="G25" s="117"/>
      <c r="H25" s="521" t="s">
        <v>87</v>
      </c>
      <c r="I25" s="521"/>
      <c r="J25" s="146">
        <v>0</v>
      </c>
      <c r="K25" s="146">
        <v>0</v>
      </c>
      <c r="L25" s="136"/>
    </row>
    <row r="26" spans="2:12">
      <c r="B26" s="142"/>
      <c r="C26" s="522" t="s">
        <v>90</v>
      </c>
      <c r="D26" s="522"/>
      <c r="E26" s="141">
        <f>SUM(E28:E36)</f>
        <v>0</v>
      </c>
      <c r="F26" s="141">
        <f>SUM(F28:F36)</f>
        <v>5177335</v>
      </c>
      <c r="G26" s="117"/>
      <c r="H26" s="143"/>
      <c r="I26" s="143"/>
      <c r="J26" s="145"/>
      <c r="K26" s="145"/>
      <c r="L26" s="136"/>
    </row>
    <row r="27" spans="2:12">
      <c r="B27" s="142"/>
      <c r="C27" s="143"/>
      <c r="D27" s="144"/>
      <c r="E27" s="145"/>
      <c r="F27" s="145"/>
      <c r="G27" s="117"/>
      <c r="H27" s="523" t="s">
        <v>91</v>
      </c>
      <c r="I27" s="523"/>
      <c r="J27" s="141">
        <f>SUM(J29:J34)</f>
        <v>0</v>
      </c>
      <c r="K27" s="141">
        <f>SUM(K29:K34)</f>
        <v>500400</v>
      </c>
      <c r="L27" s="136"/>
    </row>
    <row r="28" spans="2:12">
      <c r="B28" s="140"/>
      <c r="C28" s="521" t="s">
        <v>92</v>
      </c>
      <c r="D28" s="521"/>
      <c r="E28" s="146">
        <v>0</v>
      </c>
      <c r="F28" s="146">
        <v>0</v>
      </c>
      <c r="G28" s="117"/>
      <c r="H28" s="143"/>
      <c r="I28" s="143"/>
      <c r="J28" s="145"/>
      <c r="K28" s="145"/>
      <c r="L28" s="136"/>
    </row>
    <row r="29" spans="2:12">
      <c r="B29" s="140"/>
      <c r="C29" s="521" t="s">
        <v>94</v>
      </c>
      <c r="D29" s="521"/>
      <c r="E29" s="146">
        <v>0</v>
      </c>
      <c r="F29" s="146">
        <v>0</v>
      </c>
      <c r="G29" s="117"/>
      <c r="H29" s="521" t="s">
        <v>93</v>
      </c>
      <c r="I29" s="521"/>
      <c r="J29" s="146">
        <v>0</v>
      </c>
      <c r="K29" s="146">
        <v>500400</v>
      </c>
      <c r="L29" s="136"/>
    </row>
    <row r="30" spans="2:12">
      <c r="B30" s="140"/>
      <c r="C30" s="521" t="s">
        <v>96</v>
      </c>
      <c r="D30" s="521"/>
      <c r="E30" s="146">
        <v>0</v>
      </c>
      <c r="F30" s="146">
        <v>3448616</v>
      </c>
      <c r="G30" s="117"/>
      <c r="H30" s="521" t="s">
        <v>95</v>
      </c>
      <c r="I30" s="521"/>
      <c r="J30" s="146">
        <v>0</v>
      </c>
      <c r="K30" s="146">
        <v>0</v>
      </c>
      <c r="L30" s="136"/>
    </row>
    <row r="31" spans="2:12">
      <c r="B31" s="140"/>
      <c r="C31" s="521" t="s">
        <v>98</v>
      </c>
      <c r="D31" s="521"/>
      <c r="E31" s="146">
        <v>0</v>
      </c>
      <c r="F31" s="146">
        <v>1728719</v>
      </c>
      <c r="G31" s="117"/>
      <c r="H31" s="521" t="s">
        <v>97</v>
      </c>
      <c r="I31" s="521"/>
      <c r="J31" s="146">
        <v>0</v>
      </c>
      <c r="K31" s="146">
        <v>0</v>
      </c>
      <c r="L31" s="136"/>
    </row>
    <row r="32" spans="2:12">
      <c r="B32" s="140"/>
      <c r="C32" s="521" t="s">
        <v>100</v>
      </c>
      <c r="D32" s="521"/>
      <c r="E32" s="146">
        <v>0</v>
      </c>
      <c r="F32" s="146">
        <v>0</v>
      </c>
      <c r="G32" s="117"/>
      <c r="H32" s="521" t="s">
        <v>99</v>
      </c>
      <c r="I32" s="521"/>
      <c r="J32" s="146">
        <v>0</v>
      </c>
      <c r="K32" s="146">
        <v>0</v>
      </c>
      <c r="L32" s="136"/>
    </row>
    <row r="33" spans="2:12">
      <c r="B33" s="140"/>
      <c r="C33" s="521" t="s">
        <v>102</v>
      </c>
      <c r="D33" s="521"/>
      <c r="E33" s="146">
        <v>0</v>
      </c>
      <c r="F33" s="146">
        <v>0</v>
      </c>
      <c r="G33" s="117"/>
      <c r="H33" s="521" t="s">
        <v>101</v>
      </c>
      <c r="I33" s="521"/>
      <c r="J33" s="146">
        <v>0</v>
      </c>
      <c r="K33" s="146">
        <v>0</v>
      </c>
      <c r="L33" s="136"/>
    </row>
    <row r="34" spans="2:12">
      <c r="B34" s="140"/>
      <c r="C34" s="521" t="s">
        <v>104</v>
      </c>
      <c r="D34" s="521"/>
      <c r="E34" s="146">
        <v>0</v>
      </c>
      <c r="F34" s="146">
        <v>0</v>
      </c>
      <c r="G34" s="117"/>
      <c r="H34" s="521" t="s">
        <v>103</v>
      </c>
      <c r="I34" s="521"/>
      <c r="J34" s="146">
        <v>0</v>
      </c>
      <c r="K34" s="146">
        <v>0</v>
      </c>
      <c r="L34" s="136"/>
    </row>
    <row r="35" spans="2:12">
      <c r="B35" s="140"/>
      <c r="C35" s="521" t="s">
        <v>105</v>
      </c>
      <c r="D35" s="521"/>
      <c r="E35" s="146">
        <v>0</v>
      </c>
      <c r="F35" s="146">
        <v>0</v>
      </c>
      <c r="G35" s="117"/>
      <c r="H35" s="143"/>
      <c r="I35" s="143"/>
      <c r="J35" s="147"/>
      <c r="K35" s="147"/>
      <c r="L35" s="136"/>
    </row>
    <row r="36" spans="2:12">
      <c r="B36" s="140"/>
      <c r="C36" s="521" t="s">
        <v>107</v>
      </c>
      <c r="D36" s="521"/>
      <c r="E36" s="146">
        <v>0</v>
      </c>
      <c r="F36" s="146">
        <v>0</v>
      </c>
      <c r="G36" s="117"/>
      <c r="H36" s="522" t="s">
        <v>110</v>
      </c>
      <c r="I36" s="522"/>
      <c r="J36" s="141">
        <f>J38+J44+J52</f>
        <v>500000</v>
      </c>
      <c r="K36" s="141">
        <f>K38+K44+K52</f>
        <v>7215718</v>
      </c>
      <c r="L36" s="136"/>
    </row>
    <row r="37" spans="2:12">
      <c r="B37" s="142"/>
      <c r="C37" s="143"/>
      <c r="D37" s="144"/>
      <c r="E37" s="147"/>
      <c r="F37" s="147"/>
      <c r="G37" s="117"/>
      <c r="H37" s="143"/>
      <c r="I37" s="143"/>
      <c r="J37" s="145"/>
      <c r="K37" s="145"/>
      <c r="L37" s="136"/>
    </row>
    <row r="38" spans="2:12">
      <c r="B38" s="140"/>
      <c r="C38" s="116"/>
      <c r="D38" s="116"/>
      <c r="E38" s="116"/>
      <c r="F38" s="116"/>
      <c r="G38" s="117"/>
      <c r="H38" s="522" t="s">
        <v>112</v>
      </c>
      <c r="I38" s="522"/>
      <c r="J38" s="141">
        <f>SUM(J40:J42)</f>
        <v>500000</v>
      </c>
      <c r="K38" s="141">
        <f>SUM(K40:K42)</f>
        <v>0</v>
      </c>
      <c r="L38" s="136"/>
    </row>
    <row r="39" spans="2:12">
      <c r="B39" s="142"/>
      <c r="C39" s="116"/>
      <c r="D39" s="116"/>
      <c r="E39" s="116"/>
      <c r="F39" s="116"/>
      <c r="G39" s="117"/>
      <c r="H39" s="143"/>
      <c r="I39" s="143"/>
      <c r="J39" s="145"/>
      <c r="K39" s="145"/>
      <c r="L39" s="136"/>
    </row>
    <row r="40" spans="2:12">
      <c r="B40" s="140"/>
      <c r="C40" s="116"/>
      <c r="D40" s="116"/>
      <c r="E40" s="116"/>
      <c r="F40" s="116"/>
      <c r="G40" s="117"/>
      <c r="H40" s="521" t="s">
        <v>25</v>
      </c>
      <c r="I40" s="521"/>
      <c r="J40" s="146">
        <v>500000</v>
      </c>
      <c r="K40" s="146">
        <v>0</v>
      </c>
      <c r="L40" s="136"/>
    </row>
    <row r="41" spans="2:12">
      <c r="B41" s="142"/>
      <c r="C41" s="116"/>
      <c r="D41" s="116"/>
      <c r="E41" s="116"/>
      <c r="F41" s="116"/>
      <c r="G41" s="117"/>
      <c r="H41" s="521" t="s">
        <v>113</v>
      </c>
      <c r="I41" s="521"/>
      <c r="J41" s="146">
        <v>0</v>
      </c>
      <c r="K41" s="146">
        <v>0</v>
      </c>
      <c r="L41" s="136"/>
    </row>
    <row r="42" spans="2:12">
      <c r="B42" s="140"/>
      <c r="C42" s="116"/>
      <c r="D42" s="116"/>
      <c r="E42" s="116"/>
      <c r="F42" s="116"/>
      <c r="G42" s="117"/>
      <c r="H42" s="521" t="s">
        <v>114</v>
      </c>
      <c r="I42" s="521"/>
      <c r="J42" s="146">
        <v>0</v>
      </c>
      <c r="K42" s="146">
        <v>0</v>
      </c>
      <c r="L42" s="136"/>
    </row>
    <row r="43" spans="2:12">
      <c r="B43" s="140"/>
      <c r="C43" s="116"/>
      <c r="D43" s="116"/>
      <c r="E43" s="116"/>
      <c r="F43" s="116"/>
      <c r="G43" s="117"/>
      <c r="H43" s="143"/>
      <c r="I43" s="143"/>
      <c r="J43" s="145"/>
      <c r="K43" s="145"/>
      <c r="L43" s="136"/>
    </row>
    <row r="44" spans="2:12">
      <c r="B44" s="140"/>
      <c r="C44" s="116"/>
      <c r="D44" s="116"/>
      <c r="E44" s="116"/>
      <c r="F44" s="116"/>
      <c r="G44" s="117"/>
      <c r="H44" s="522" t="s">
        <v>115</v>
      </c>
      <c r="I44" s="522"/>
      <c r="J44" s="141">
        <f>SUM(J46:J50)</f>
        <v>0</v>
      </c>
      <c r="K44" s="141">
        <f>SUM(K46:K50)</f>
        <v>7215718</v>
      </c>
      <c r="L44" s="136"/>
    </row>
    <row r="45" spans="2:12">
      <c r="B45" s="140"/>
      <c r="C45" s="116"/>
      <c r="D45" s="116"/>
      <c r="E45" s="116"/>
      <c r="F45" s="116"/>
      <c r="G45" s="117"/>
      <c r="H45" s="143"/>
      <c r="I45" s="143"/>
      <c r="J45" s="145"/>
      <c r="K45" s="145"/>
      <c r="L45" s="136"/>
    </row>
    <row r="46" spans="2:12">
      <c r="B46" s="140"/>
      <c r="C46" s="116"/>
      <c r="D46" s="116"/>
      <c r="E46" s="116"/>
      <c r="F46" s="116"/>
      <c r="G46" s="117"/>
      <c r="H46" s="521" t="s">
        <v>116</v>
      </c>
      <c r="I46" s="521"/>
      <c r="J46" s="146">
        <v>0</v>
      </c>
      <c r="K46" s="146">
        <v>2190188</v>
      </c>
      <c r="L46" s="136"/>
    </row>
    <row r="47" spans="2:12">
      <c r="B47" s="140"/>
      <c r="C47" s="116"/>
      <c r="D47" s="116"/>
      <c r="E47" s="116"/>
      <c r="F47" s="116"/>
      <c r="G47" s="117"/>
      <c r="H47" s="521" t="s">
        <v>117</v>
      </c>
      <c r="I47" s="521"/>
      <c r="J47" s="146">
        <v>0</v>
      </c>
      <c r="K47" s="146">
        <v>5025530</v>
      </c>
      <c r="L47" s="136"/>
    </row>
    <row r="48" spans="2:12">
      <c r="B48" s="140"/>
      <c r="C48" s="116"/>
      <c r="D48" s="116"/>
      <c r="E48" s="116"/>
      <c r="F48" s="116"/>
      <c r="G48" s="117"/>
      <c r="H48" s="521" t="s">
        <v>118</v>
      </c>
      <c r="I48" s="521"/>
      <c r="J48" s="146">
        <v>0</v>
      </c>
      <c r="K48" s="146">
        <v>0</v>
      </c>
      <c r="L48" s="136"/>
    </row>
    <row r="49" spans="2:12">
      <c r="B49" s="140"/>
      <c r="C49" s="116"/>
      <c r="D49" s="116"/>
      <c r="E49" s="116"/>
      <c r="F49" s="116"/>
      <c r="G49" s="117"/>
      <c r="H49" s="521" t="s">
        <v>119</v>
      </c>
      <c r="I49" s="521"/>
      <c r="J49" s="146">
        <v>0</v>
      </c>
      <c r="K49" s="146">
        <v>0</v>
      </c>
      <c r="L49" s="136"/>
    </row>
    <row r="50" spans="2:12">
      <c r="B50" s="142"/>
      <c r="C50" s="116"/>
      <c r="D50" s="116"/>
      <c r="E50" s="116"/>
      <c r="F50" s="116"/>
      <c r="G50" s="117"/>
      <c r="H50" s="521" t="s">
        <v>120</v>
      </c>
      <c r="I50" s="521"/>
      <c r="J50" s="146">
        <v>0</v>
      </c>
      <c r="K50" s="146">
        <v>0</v>
      </c>
      <c r="L50" s="136"/>
    </row>
    <row r="51" spans="2:12">
      <c r="B51" s="140"/>
      <c r="C51" s="116"/>
      <c r="D51" s="116"/>
      <c r="E51" s="116"/>
      <c r="F51" s="116"/>
      <c r="G51" s="117"/>
      <c r="H51" s="143"/>
      <c r="I51" s="143"/>
      <c r="J51" s="145"/>
      <c r="K51" s="145"/>
      <c r="L51" s="136"/>
    </row>
    <row r="52" spans="2:12" ht="24" customHeight="1">
      <c r="B52" s="142"/>
      <c r="C52" s="116"/>
      <c r="D52" s="116"/>
      <c r="E52" s="116"/>
      <c r="F52" s="116"/>
      <c r="G52" s="117"/>
      <c r="H52" s="522" t="s">
        <v>132</v>
      </c>
      <c r="I52" s="522"/>
      <c r="J52" s="141">
        <f>SUM(J54:J55)</f>
        <v>0</v>
      </c>
      <c r="K52" s="141">
        <f>SUM(K54:K55)</f>
        <v>0</v>
      </c>
      <c r="L52" s="136"/>
    </row>
    <row r="53" spans="2:12" ht="6.75" customHeight="1">
      <c r="B53" s="140"/>
      <c r="C53" s="116"/>
      <c r="D53" s="116"/>
      <c r="E53" s="116"/>
      <c r="F53" s="116"/>
      <c r="G53" s="117"/>
      <c r="H53" s="143"/>
      <c r="I53" s="143"/>
      <c r="J53" s="145"/>
      <c r="K53" s="145"/>
      <c r="L53" s="136"/>
    </row>
    <row r="54" spans="2:12">
      <c r="B54" s="140"/>
      <c r="C54" s="116"/>
      <c r="D54" s="116"/>
      <c r="E54" s="116"/>
      <c r="F54" s="116"/>
      <c r="G54" s="117"/>
      <c r="H54" s="521" t="s">
        <v>122</v>
      </c>
      <c r="I54" s="521"/>
      <c r="J54" s="146">
        <v>0</v>
      </c>
      <c r="K54" s="146">
        <v>0</v>
      </c>
      <c r="L54" s="136"/>
    </row>
    <row r="55" spans="2:12">
      <c r="B55" s="148"/>
      <c r="C55" s="149"/>
      <c r="D55" s="149"/>
      <c r="E55" s="149"/>
      <c r="F55" s="149"/>
      <c r="G55" s="150"/>
      <c r="H55" s="517" t="s">
        <v>123</v>
      </c>
      <c r="I55" s="517"/>
      <c r="J55" s="151">
        <v>0</v>
      </c>
      <c r="K55" s="151">
        <v>0</v>
      </c>
      <c r="L55" s="152"/>
    </row>
    <row r="56" spans="2:12">
      <c r="B56" s="153"/>
      <c r="C56" s="149"/>
      <c r="D56" s="154"/>
      <c r="E56" s="155"/>
      <c r="F56" s="156"/>
      <c r="G56" s="156"/>
      <c r="H56" s="149"/>
      <c r="I56" s="157"/>
      <c r="J56" s="155"/>
      <c r="K56" s="156"/>
      <c r="L56" s="156"/>
    </row>
    <row r="57" spans="2:12">
      <c r="B57" s="116"/>
      <c r="D57" s="158"/>
      <c r="E57" s="159"/>
      <c r="F57" s="160"/>
      <c r="G57" s="160"/>
      <c r="I57" s="161"/>
      <c r="J57" s="159"/>
      <c r="K57" s="160"/>
      <c r="L57" s="160"/>
    </row>
    <row r="58" spans="2:12">
      <c r="C58" s="518" t="s">
        <v>4</v>
      </c>
      <c r="D58" s="518"/>
      <c r="E58" s="518"/>
      <c r="F58" s="518"/>
      <c r="G58" s="518"/>
      <c r="H58" s="518"/>
      <c r="I58" s="518"/>
      <c r="J58" s="518"/>
      <c r="K58" s="518"/>
    </row>
    <row r="59" spans="2:12">
      <c r="C59" s="158"/>
      <c r="D59" s="159"/>
      <c r="E59" s="160"/>
      <c r="F59" s="160"/>
      <c r="H59" s="162"/>
      <c r="I59" s="163"/>
      <c r="J59" s="160"/>
      <c r="K59" s="160"/>
    </row>
    <row r="60" spans="2:12">
      <c r="C60" s="158"/>
      <c r="D60" s="519"/>
      <c r="E60" s="519"/>
      <c r="F60" s="160"/>
      <c r="H60" s="520"/>
      <c r="I60" s="520"/>
      <c r="J60" s="160"/>
      <c r="K60" s="160"/>
    </row>
    <row r="61" spans="2:12">
      <c r="C61" s="164"/>
      <c r="D61" s="506" t="s">
        <v>126</v>
      </c>
      <c r="E61" s="506"/>
      <c r="F61" s="160"/>
      <c r="G61" s="160"/>
      <c r="H61" s="506" t="s">
        <v>2</v>
      </c>
      <c r="I61" s="506"/>
      <c r="J61" s="144"/>
      <c r="K61" s="160"/>
    </row>
    <row r="62" spans="2:12">
      <c r="C62" s="165"/>
      <c r="D62" s="502" t="s">
        <v>1</v>
      </c>
      <c r="E62" s="502"/>
      <c r="F62" s="166"/>
      <c r="G62" s="166"/>
      <c r="H62" s="502" t="s">
        <v>0</v>
      </c>
      <c r="I62" s="502"/>
      <c r="J62" s="144"/>
      <c r="K62" s="160"/>
    </row>
    <row r="63" spans="2:12">
      <c r="B63" s="167"/>
      <c r="G63" s="117"/>
    </row>
  </sheetData>
  <mergeCells count="64">
    <mergeCell ref="C11:D11"/>
    <mergeCell ref="H11:I11"/>
    <mergeCell ref="D3:J3"/>
    <mergeCell ref="D4:J4"/>
    <mergeCell ref="D5:J5"/>
    <mergeCell ref="D6:J6"/>
    <mergeCell ref="D7:J7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6:D36"/>
    <mergeCell ref="H36:I36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54:I54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D62:E62"/>
    <mergeCell ref="H62:I62"/>
    <mergeCell ref="H55:I55"/>
    <mergeCell ref="C58:K58"/>
    <mergeCell ref="D60:E60"/>
    <mergeCell ref="H60:I60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7"/>
  <sheetViews>
    <sheetView showGridLines="0" zoomScale="75" workbookViewId="0">
      <selection activeCell="H10" sqref="H10"/>
    </sheetView>
  </sheetViews>
  <sheetFormatPr baseColWidth="10" defaultColWidth="0" defaultRowHeight="15" zeroHeight="1"/>
  <cols>
    <col min="1" max="1" width="2.140625" customWidth="1"/>
    <col min="2" max="2" width="3" customWidth="1"/>
    <col min="3" max="3" width="23" customWidth="1"/>
    <col min="4" max="4" width="27.5703125" customWidth="1"/>
    <col min="5" max="9" width="21" customWidth="1"/>
    <col min="10" max="10" width="3" customWidth="1"/>
    <col min="11" max="11" width="2.5703125" customWidth="1"/>
    <col min="12" max="18" width="0" hidden="1" customWidth="1"/>
    <col min="257" max="257" width="2.140625" customWidth="1"/>
    <col min="258" max="258" width="3" customWidth="1"/>
    <col min="259" max="259" width="23" customWidth="1"/>
    <col min="260" max="260" width="27.5703125" customWidth="1"/>
    <col min="261" max="265" width="21" customWidth="1"/>
    <col min="266" max="266" width="3" customWidth="1"/>
    <col min="267" max="267" width="2.5703125" customWidth="1"/>
    <col min="268" max="274" width="0" hidden="1" customWidth="1"/>
    <col min="513" max="513" width="2.140625" customWidth="1"/>
    <col min="514" max="514" width="3" customWidth="1"/>
    <col min="515" max="515" width="23" customWidth="1"/>
    <col min="516" max="516" width="27.5703125" customWidth="1"/>
    <col min="517" max="521" width="21" customWidth="1"/>
    <col min="522" max="522" width="3" customWidth="1"/>
    <col min="523" max="523" width="2.5703125" customWidth="1"/>
    <col min="524" max="530" width="0" hidden="1" customWidth="1"/>
    <col min="769" max="769" width="2.140625" customWidth="1"/>
    <col min="770" max="770" width="3" customWidth="1"/>
    <col min="771" max="771" width="23" customWidth="1"/>
    <col min="772" max="772" width="27.5703125" customWidth="1"/>
    <col min="773" max="777" width="21" customWidth="1"/>
    <col min="778" max="778" width="3" customWidth="1"/>
    <col min="779" max="779" width="2.5703125" customWidth="1"/>
    <col min="780" max="786" width="0" hidden="1" customWidth="1"/>
    <col min="1025" max="1025" width="2.140625" customWidth="1"/>
    <col min="1026" max="1026" width="3" customWidth="1"/>
    <col min="1027" max="1027" width="23" customWidth="1"/>
    <col min="1028" max="1028" width="27.5703125" customWidth="1"/>
    <col min="1029" max="1033" width="21" customWidth="1"/>
    <col min="1034" max="1034" width="3" customWidth="1"/>
    <col min="1035" max="1035" width="2.5703125" customWidth="1"/>
    <col min="1036" max="1042" width="0" hidden="1" customWidth="1"/>
    <col min="1281" max="1281" width="2.140625" customWidth="1"/>
    <col min="1282" max="1282" width="3" customWidth="1"/>
    <col min="1283" max="1283" width="23" customWidth="1"/>
    <col min="1284" max="1284" width="27.5703125" customWidth="1"/>
    <col min="1285" max="1289" width="21" customWidth="1"/>
    <col min="1290" max="1290" width="3" customWidth="1"/>
    <col min="1291" max="1291" width="2.5703125" customWidth="1"/>
    <col min="1292" max="1298" width="0" hidden="1" customWidth="1"/>
    <col min="1537" max="1537" width="2.140625" customWidth="1"/>
    <col min="1538" max="1538" width="3" customWidth="1"/>
    <col min="1539" max="1539" width="23" customWidth="1"/>
    <col min="1540" max="1540" width="27.5703125" customWidth="1"/>
    <col min="1541" max="1545" width="21" customWidth="1"/>
    <col min="1546" max="1546" width="3" customWidth="1"/>
    <col min="1547" max="1547" width="2.5703125" customWidth="1"/>
    <col min="1548" max="1554" width="0" hidden="1" customWidth="1"/>
    <col min="1793" max="1793" width="2.140625" customWidth="1"/>
    <col min="1794" max="1794" width="3" customWidth="1"/>
    <col min="1795" max="1795" width="23" customWidth="1"/>
    <col min="1796" max="1796" width="27.5703125" customWidth="1"/>
    <col min="1797" max="1801" width="21" customWidth="1"/>
    <col min="1802" max="1802" width="3" customWidth="1"/>
    <col min="1803" max="1803" width="2.5703125" customWidth="1"/>
    <col min="1804" max="1810" width="0" hidden="1" customWidth="1"/>
    <col min="2049" max="2049" width="2.140625" customWidth="1"/>
    <col min="2050" max="2050" width="3" customWidth="1"/>
    <col min="2051" max="2051" width="23" customWidth="1"/>
    <col min="2052" max="2052" width="27.5703125" customWidth="1"/>
    <col min="2053" max="2057" width="21" customWidth="1"/>
    <col min="2058" max="2058" width="3" customWidth="1"/>
    <col min="2059" max="2059" width="2.5703125" customWidth="1"/>
    <col min="2060" max="2066" width="0" hidden="1" customWidth="1"/>
    <col min="2305" max="2305" width="2.140625" customWidth="1"/>
    <col min="2306" max="2306" width="3" customWidth="1"/>
    <col min="2307" max="2307" width="23" customWidth="1"/>
    <col min="2308" max="2308" width="27.5703125" customWidth="1"/>
    <col min="2309" max="2313" width="21" customWidth="1"/>
    <col min="2314" max="2314" width="3" customWidth="1"/>
    <col min="2315" max="2315" width="2.5703125" customWidth="1"/>
    <col min="2316" max="2322" width="0" hidden="1" customWidth="1"/>
    <col min="2561" max="2561" width="2.140625" customWidth="1"/>
    <col min="2562" max="2562" width="3" customWidth="1"/>
    <col min="2563" max="2563" width="23" customWidth="1"/>
    <col min="2564" max="2564" width="27.5703125" customWidth="1"/>
    <col min="2565" max="2569" width="21" customWidth="1"/>
    <col min="2570" max="2570" width="3" customWidth="1"/>
    <col min="2571" max="2571" width="2.5703125" customWidth="1"/>
    <col min="2572" max="2578" width="0" hidden="1" customWidth="1"/>
    <col min="2817" max="2817" width="2.140625" customWidth="1"/>
    <col min="2818" max="2818" width="3" customWidth="1"/>
    <col min="2819" max="2819" width="23" customWidth="1"/>
    <col min="2820" max="2820" width="27.5703125" customWidth="1"/>
    <col min="2821" max="2825" width="21" customWidth="1"/>
    <col min="2826" max="2826" width="3" customWidth="1"/>
    <col min="2827" max="2827" width="2.5703125" customWidth="1"/>
    <col min="2828" max="2834" width="0" hidden="1" customWidth="1"/>
    <col min="3073" max="3073" width="2.140625" customWidth="1"/>
    <col min="3074" max="3074" width="3" customWidth="1"/>
    <col min="3075" max="3075" width="23" customWidth="1"/>
    <col min="3076" max="3076" width="27.5703125" customWidth="1"/>
    <col min="3077" max="3081" width="21" customWidth="1"/>
    <col min="3082" max="3082" width="3" customWidth="1"/>
    <col min="3083" max="3083" width="2.5703125" customWidth="1"/>
    <col min="3084" max="3090" width="0" hidden="1" customWidth="1"/>
    <col min="3329" max="3329" width="2.140625" customWidth="1"/>
    <col min="3330" max="3330" width="3" customWidth="1"/>
    <col min="3331" max="3331" width="23" customWidth="1"/>
    <col min="3332" max="3332" width="27.5703125" customWidth="1"/>
    <col min="3333" max="3337" width="21" customWidth="1"/>
    <col min="3338" max="3338" width="3" customWidth="1"/>
    <col min="3339" max="3339" width="2.5703125" customWidth="1"/>
    <col min="3340" max="3346" width="0" hidden="1" customWidth="1"/>
    <col min="3585" max="3585" width="2.140625" customWidth="1"/>
    <col min="3586" max="3586" width="3" customWidth="1"/>
    <col min="3587" max="3587" width="23" customWidth="1"/>
    <col min="3588" max="3588" width="27.5703125" customWidth="1"/>
    <col min="3589" max="3593" width="21" customWidth="1"/>
    <col min="3594" max="3594" width="3" customWidth="1"/>
    <col min="3595" max="3595" width="2.5703125" customWidth="1"/>
    <col min="3596" max="3602" width="0" hidden="1" customWidth="1"/>
    <col min="3841" max="3841" width="2.140625" customWidth="1"/>
    <col min="3842" max="3842" width="3" customWidth="1"/>
    <col min="3843" max="3843" width="23" customWidth="1"/>
    <col min="3844" max="3844" width="27.5703125" customWidth="1"/>
    <col min="3845" max="3849" width="21" customWidth="1"/>
    <col min="3850" max="3850" width="3" customWidth="1"/>
    <col min="3851" max="3851" width="2.5703125" customWidth="1"/>
    <col min="3852" max="3858" width="0" hidden="1" customWidth="1"/>
    <col min="4097" max="4097" width="2.140625" customWidth="1"/>
    <col min="4098" max="4098" width="3" customWidth="1"/>
    <col min="4099" max="4099" width="23" customWidth="1"/>
    <col min="4100" max="4100" width="27.5703125" customWidth="1"/>
    <col min="4101" max="4105" width="21" customWidth="1"/>
    <col min="4106" max="4106" width="3" customWidth="1"/>
    <col min="4107" max="4107" width="2.5703125" customWidth="1"/>
    <col min="4108" max="4114" width="0" hidden="1" customWidth="1"/>
    <col min="4353" max="4353" width="2.140625" customWidth="1"/>
    <col min="4354" max="4354" width="3" customWidth="1"/>
    <col min="4355" max="4355" width="23" customWidth="1"/>
    <col min="4356" max="4356" width="27.5703125" customWidth="1"/>
    <col min="4357" max="4361" width="21" customWidth="1"/>
    <col min="4362" max="4362" width="3" customWidth="1"/>
    <col min="4363" max="4363" width="2.5703125" customWidth="1"/>
    <col min="4364" max="4370" width="0" hidden="1" customWidth="1"/>
    <col min="4609" max="4609" width="2.140625" customWidth="1"/>
    <col min="4610" max="4610" width="3" customWidth="1"/>
    <col min="4611" max="4611" width="23" customWidth="1"/>
    <col min="4612" max="4612" width="27.5703125" customWidth="1"/>
    <col min="4613" max="4617" width="21" customWidth="1"/>
    <col min="4618" max="4618" width="3" customWidth="1"/>
    <col min="4619" max="4619" width="2.5703125" customWidth="1"/>
    <col min="4620" max="4626" width="0" hidden="1" customWidth="1"/>
    <col min="4865" max="4865" width="2.140625" customWidth="1"/>
    <col min="4866" max="4866" width="3" customWidth="1"/>
    <col min="4867" max="4867" width="23" customWidth="1"/>
    <col min="4868" max="4868" width="27.5703125" customWidth="1"/>
    <col min="4869" max="4873" width="21" customWidth="1"/>
    <col min="4874" max="4874" width="3" customWidth="1"/>
    <col min="4875" max="4875" width="2.5703125" customWidth="1"/>
    <col min="4876" max="4882" width="0" hidden="1" customWidth="1"/>
    <col min="5121" max="5121" width="2.140625" customWidth="1"/>
    <col min="5122" max="5122" width="3" customWidth="1"/>
    <col min="5123" max="5123" width="23" customWidth="1"/>
    <col min="5124" max="5124" width="27.5703125" customWidth="1"/>
    <col min="5125" max="5129" width="21" customWidth="1"/>
    <col min="5130" max="5130" width="3" customWidth="1"/>
    <col min="5131" max="5131" width="2.5703125" customWidth="1"/>
    <col min="5132" max="5138" width="0" hidden="1" customWidth="1"/>
    <col min="5377" max="5377" width="2.140625" customWidth="1"/>
    <col min="5378" max="5378" width="3" customWidth="1"/>
    <col min="5379" max="5379" width="23" customWidth="1"/>
    <col min="5380" max="5380" width="27.5703125" customWidth="1"/>
    <col min="5381" max="5385" width="21" customWidth="1"/>
    <col min="5386" max="5386" width="3" customWidth="1"/>
    <col min="5387" max="5387" width="2.5703125" customWidth="1"/>
    <col min="5388" max="5394" width="0" hidden="1" customWidth="1"/>
    <col min="5633" max="5633" width="2.140625" customWidth="1"/>
    <col min="5634" max="5634" width="3" customWidth="1"/>
    <col min="5635" max="5635" width="23" customWidth="1"/>
    <col min="5636" max="5636" width="27.5703125" customWidth="1"/>
    <col min="5637" max="5641" width="21" customWidth="1"/>
    <col min="5642" max="5642" width="3" customWidth="1"/>
    <col min="5643" max="5643" width="2.5703125" customWidth="1"/>
    <col min="5644" max="5650" width="0" hidden="1" customWidth="1"/>
    <col min="5889" max="5889" width="2.140625" customWidth="1"/>
    <col min="5890" max="5890" width="3" customWidth="1"/>
    <col min="5891" max="5891" width="23" customWidth="1"/>
    <col min="5892" max="5892" width="27.5703125" customWidth="1"/>
    <col min="5893" max="5897" width="21" customWidth="1"/>
    <col min="5898" max="5898" width="3" customWidth="1"/>
    <col min="5899" max="5899" width="2.5703125" customWidth="1"/>
    <col min="5900" max="5906" width="0" hidden="1" customWidth="1"/>
    <col min="6145" max="6145" width="2.140625" customWidth="1"/>
    <col min="6146" max="6146" width="3" customWidth="1"/>
    <col min="6147" max="6147" width="23" customWidth="1"/>
    <col min="6148" max="6148" width="27.5703125" customWidth="1"/>
    <col min="6149" max="6153" width="21" customWidth="1"/>
    <col min="6154" max="6154" width="3" customWidth="1"/>
    <col min="6155" max="6155" width="2.5703125" customWidth="1"/>
    <col min="6156" max="6162" width="0" hidden="1" customWidth="1"/>
    <col min="6401" max="6401" width="2.140625" customWidth="1"/>
    <col min="6402" max="6402" width="3" customWidth="1"/>
    <col min="6403" max="6403" width="23" customWidth="1"/>
    <col min="6404" max="6404" width="27.5703125" customWidth="1"/>
    <col min="6405" max="6409" width="21" customWidth="1"/>
    <col min="6410" max="6410" width="3" customWidth="1"/>
    <col min="6411" max="6411" width="2.5703125" customWidth="1"/>
    <col min="6412" max="6418" width="0" hidden="1" customWidth="1"/>
    <col min="6657" max="6657" width="2.140625" customWidth="1"/>
    <col min="6658" max="6658" width="3" customWidth="1"/>
    <col min="6659" max="6659" width="23" customWidth="1"/>
    <col min="6660" max="6660" width="27.5703125" customWidth="1"/>
    <col min="6661" max="6665" width="21" customWidth="1"/>
    <col min="6666" max="6666" width="3" customWidth="1"/>
    <col min="6667" max="6667" width="2.5703125" customWidth="1"/>
    <col min="6668" max="6674" width="0" hidden="1" customWidth="1"/>
    <col min="6913" max="6913" width="2.140625" customWidth="1"/>
    <col min="6914" max="6914" width="3" customWidth="1"/>
    <col min="6915" max="6915" width="23" customWidth="1"/>
    <col min="6916" max="6916" width="27.5703125" customWidth="1"/>
    <col min="6917" max="6921" width="21" customWidth="1"/>
    <col min="6922" max="6922" width="3" customWidth="1"/>
    <col min="6923" max="6923" width="2.5703125" customWidth="1"/>
    <col min="6924" max="6930" width="0" hidden="1" customWidth="1"/>
    <col min="7169" max="7169" width="2.140625" customWidth="1"/>
    <col min="7170" max="7170" width="3" customWidth="1"/>
    <col min="7171" max="7171" width="23" customWidth="1"/>
    <col min="7172" max="7172" width="27.5703125" customWidth="1"/>
    <col min="7173" max="7177" width="21" customWidth="1"/>
    <col min="7178" max="7178" width="3" customWidth="1"/>
    <col min="7179" max="7179" width="2.5703125" customWidth="1"/>
    <col min="7180" max="7186" width="0" hidden="1" customWidth="1"/>
    <col min="7425" max="7425" width="2.140625" customWidth="1"/>
    <col min="7426" max="7426" width="3" customWidth="1"/>
    <col min="7427" max="7427" width="23" customWidth="1"/>
    <col min="7428" max="7428" width="27.5703125" customWidth="1"/>
    <col min="7429" max="7433" width="21" customWidth="1"/>
    <col min="7434" max="7434" width="3" customWidth="1"/>
    <col min="7435" max="7435" width="2.5703125" customWidth="1"/>
    <col min="7436" max="7442" width="0" hidden="1" customWidth="1"/>
    <col min="7681" max="7681" width="2.140625" customWidth="1"/>
    <col min="7682" max="7682" width="3" customWidth="1"/>
    <col min="7683" max="7683" width="23" customWidth="1"/>
    <col min="7684" max="7684" width="27.5703125" customWidth="1"/>
    <col min="7685" max="7689" width="21" customWidth="1"/>
    <col min="7690" max="7690" width="3" customWidth="1"/>
    <col min="7691" max="7691" width="2.5703125" customWidth="1"/>
    <col min="7692" max="7698" width="0" hidden="1" customWidth="1"/>
    <col min="7937" max="7937" width="2.140625" customWidth="1"/>
    <col min="7938" max="7938" width="3" customWidth="1"/>
    <col min="7939" max="7939" width="23" customWidth="1"/>
    <col min="7940" max="7940" width="27.5703125" customWidth="1"/>
    <col min="7941" max="7945" width="21" customWidth="1"/>
    <col min="7946" max="7946" width="3" customWidth="1"/>
    <col min="7947" max="7947" width="2.5703125" customWidth="1"/>
    <col min="7948" max="7954" width="0" hidden="1" customWidth="1"/>
    <col min="8193" max="8193" width="2.140625" customWidth="1"/>
    <col min="8194" max="8194" width="3" customWidth="1"/>
    <col min="8195" max="8195" width="23" customWidth="1"/>
    <col min="8196" max="8196" width="27.5703125" customWidth="1"/>
    <col min="8197" max="8201" width="21" customWidth="1"/>
    <col min="8202" max="8202" width="3" customWidth="1"/>
    <col min="8203" max="8203" width="2.5703125" customWidth="1"/>
    <col min="8204" max="8210" width="0" hidden="1" customWidth="1"/>
    <col min="8449" max="8449" width="2.140625" customWidth="1"/>
    <col min="8450" max="8450" width="3" customWidth="1"/>
    <col min="8451" max="8451" width="23" customWidth="1"/>
    <col min="8452" max="8452" width="27.5703125" customWidth="1"/>
    <col min="8453" max="8457" width="21" customWidth="1"/>
    <col min="8458" max="8458" width="3" customWidth="1"/>
    <col min="8459" max="8459" width="2.5703125" customWidth="1"/>
    <col min="8460" max="8466" width="0" hidden="1" customWidth="1"/>
    <col min="8705" max="8705" width="2.140625" customWidth="1"/>
    <col min="8706" max="8706" width="3" customWidth="1"/>
    <col min="8707" max="8707" width="23" customWidth="1"/>
    <col min="8708" max="8708" width="27.5703125" customWidth="1"/>
    <col min="8709" max="8713" width="21" customWidth="1"/>
    <col min="8714" max="8714" width="3" customWidth="1"/>
    <col min="8715" max="8715" width="2.5703125" customWidth="1"/>
    <col min="8716" max="8722" width="0" hidden="1" customWidth="1"/>
    <col min="8961" max="8961" width="2.140625" customWidth="1"/>
    <col min="8962" max="8962" width="3" customWidth="1"/>
    <col min="8963" max="8963" width="23" customWidth="1"/>
    <col min="8964" max="8964" width="27.5703125" customWidth="1"/>
    <col min="8965" max="8969" width="21" customWidth="1"/>
    <col min="8970" max="8970" width="3" customWidth="1"/>
    <col min="8971" max="8971" width="2.5703125" customWidth="1"/>
    <col min="8972" max="8978" width="0" hidden="1" customWidth="1"/>
    <col min="9217" max="9217" width="2.140625" customWidth="1"/>
    <col min="9218" max="9218" width="3" customWidth="1"/>
    <col min="9219" max="9219" width="23" customWidth="1"/>
    <col min="9220" max="9220" width="27.5703125" customWidth="1"/>
    <col min="9221" max="9225" width="21" customWidth="1"/>
    <col min="9226" max="9226" width="3" customWidth="1"/>
    <col min="9227" max="9227" width="2.5703125" customWidth="1"/>
    <col min="9228" max="9234" width="0" hidden="1" customWidth="1"/>
    <col min="9473" max="9473" width="2.140625" customWidth="1"/>
    <col min="9474" max="9474" width="3" customWidth="1"/>
    <col min="9475" max="9475" width="23" customWidth="1"/>
    <col min="9476" max="9476" width="27.5703125" customWidth="1"/>
    <col min="9477" max="9481" width="21" customWidth="1"/>
    <col min="9482" max="9482" width="3" customWidth="1"/>
    <col min="9483" max="9483" width="2.5703125" customWidth="1"/>
    <col min="9484" max="9490" width="0" hidden="1" customWidth="1"/>
    <col min="9729" max="9729" width="2.140625" customWidth="1"/>
    <col min="9730" max="9730" width="3" customWidth="1"/>
    <col min="9731" max="9731" width="23" customWidth="1"/>
    <col min="9732" max="9732" width="27.5703125" customWidth="1"/>
    <col min="9733" max="9737" width="21" customWidth="1"/>
    <col min="9738" max="9738" width="3" customWidth="1"/>
    <col min="9739" max="9739" width="2.5703125" customWidth="1"/>
    <col min="9740" max="9746" width="0" hidden="1" customWidth="1"/>
    <col min="9985" max="9985" width="2.140625" customWidth="1"/>
    <col min="9986" max="9986" width="3" customWidth="1"/>
    <col min="9987" max="9987" width="23" customWidth="1"/>
    <col min="9988" max="9988" width="27.5703125" customWidth="1"/>
    <col min="9989" max="9993" width="21" customWidth="1"/>
    <col min="9994" max="9994" width="3" customWidth="1"/>
    <col min="9995" max="9995" width="2.5703125" customWidth="1"/>
    <col min="9996" max="10002" width="0" hidden="1" customWidth="1"/>
    <col min="10241" max="10241" width="2.140625" customWidth="1"/>
    <col min="10242" max="10242" width="3" customWidth="1"/>
    <col min="10243" max="10243" width="23" customWidth="1"/>
    <col min="10244" max="10244" width="27.5703125" customWidth="1"/>
    <col min="10245" max="10249" width="21" customWidth="1"/>
    <col min="10250" max="10250" width="3" customWidth="1"/>
    <col min="10251" max="10251" width="2.5703125" customWidth="1"/>
    <col min="10252" max="10258" width="0" hidden="1" customWidth="1"/>
    <col min="10497" max="10497" width="2.140625" customWidth="1"/>
    <col min="10498" max="10498" width="3" customWidth="1"/>
    <col min="10499" max="10499" width="23" customWidth="1"/>
    <col min="10500" max="10500" width="27.5703125" customWidth="1"/>
    <col min="10501" max="10505" width="21" customWidth="1"/>
    <col min="10506" max="10506" width="3" customWidth="1"/>
    <col min="10507" max="10507" width="2.5703125" customWidth="1"/>
    <col min="10508" max="10514" width="0" hidden="1" customWidth="1"/>
    <col min="10753" max="10753" width="2.140625" customWidth="1"/>
    <col min="10754" max="10754" width="3" customWidth="1"/>
    <col min="10755" max="10755" width="23" customWidth="1"/>
    <col min="10756" max="10756" width="27.5703125" customWidth="1"/>
    <col min="10757" max="10761" width="21" customWidth="1"/>
    <col min="10762" max="10762" width="3" customWidth="1"/>
    <col min="10763" max="10763" width="2.5703125" customWidth="1"/>
    <col min="10764" max="10770" width="0" hidden="1" customWidth="1"/>
    <col min="11009" max="11009" width="2.140625" customWidth="1"/>
    <col min="11010" max="11010" width="3" customWidth="1"/>
    <col min="11011" max="11011" width="23" customWidth="1"/>
    <col min="11012" max="11012" width="27.5703125" customWidth="1"/>
    <col min="11013" max="11017" width="21" customWidth="1"/>
    <col min="11018" max="11018" width="3" customWidth="1"/>
    <col min="11019" max="11019" width="2.5703125" customWidth="1"/>
    <col min="11020" max="11026" width="0" hidden="1" customWidth="1"/>
    <col min="11265" max="11265" width="2.140625" customWidth="1"/>
    <col min="11266" max="11266" width="3" customWidth="1"/>
    <col min="11267" max="11267" width="23" customWidth="1"/>
    <col min="11268" max="11268" width="27.5703125" customWidth="1"/>
    <col min="11269" max="11273" width="21" customWidth="1"/>
    <col min="11274" max="11274" width="3" customWidth="1"/>
    <col min="11275" max="11275" width="2.5703125" customWidth="1"/>
    <col min="11276" max="11282" width="0" hidden="1" customWidth="1"/>
    <col min="11521" max="11521" width="2.140625" customWidth="1"/>
    <col min="11522" max="11522" width="3" customWidth="1"/>
    <col min="11523" max="11523" width="23" customWidth="1"/>
    <col min="11524" max="11524" width="27.5703125" customWidth="1"/>
    <col min="11525" max="11529" width="21" customWidth="1"/>
    <col min="11530" max="11530" width="3" customWidth="1"/>
    <col min="11531" max="11531" width="2.5703125" customWidth="1"/>
    <col min="11532" max="11538" width="0" hidden="1" customWidth="1"/>
    <col min="11777" max="11777" width="2.140625" customWidth="1"/>
    <col min="11778" max="11778" width="3" customWidth="1"/>
    <col min="11779" max="11779" width="23" customWidth="1"/>
    <col min="11780" max="11780" width="27.5703125" customWidth="1"/>
    <col min="11781" max="11785" width="21" customWidth="1"/>
    <col min="11786" max="11786" width="3" customWidth="1"/>
    <col min="11787" max="11787" width="2.5703125" customWidth="1"/>
    <col min="11788" max="11794" width="0" hidden="1" customWidth="1"/>
    <col min="12033" max="12033" width="2.140625" customWidth="1"/>
    <col min="12034" max="12034" width="3" customWidth="1"/>
    <col min="12035" max="12035" width="23" customWidth="1"/>
    <col min="12036" max="12036" width="27.5703125" customWidth="1"/>
    <col min="12037" max="12041" width="21" customWidth="1"/>
    <col min="12042" max="12042" width="3" customWidth="1"/>
    <col min="12043" max="12043" width="2.5703125" customWidth="1"/>
    <col min="12044" max="12050" width="0" hidden="1" customWidth="1"/>
    <col min="12289" max="12289" width="2.140625" customWidth="1"/>
    <col min="12290" max="12290" width="3" customWidth="1"/>
    <col min="12291" max="12291" width="23" customWidth="1"/>
    <col min="12292" max="12292" width="27.5703125" customWidth="1"/>
    <col min="12293" max="12297" width="21" customWidth="1"/>
    <col min="12298" max="12298" width="3" customWidth="1"/>
    <col min="12299" max="12299" width="2.5703125" customWidth="1"/>
    <col min="12300" max="12306" width="0" hidden="1" customWidth="1"/>
    <col min="12545" max="12545" width="2.140625" customWidth="1"/>
    <col min="12546" max="12546" width="3" customWidth="1"/>
    <col min="12547" max="12547" width="23" customWidth="1"/>
    <col min="12548" max="12548" width="27.5703125" customWidth="1"/>
    <col min="12549" max="12553" width="21" customWidth="1"/>
    <col min="12554" max="12554" width="3" customWidth="1"/>
    <col min="12555" max="12555" width="2.5703125" customWidth="1"/>
    <col min="12556" max="12562" width="0" hidden="1" customWidth="1"/>
    <col min="12801" max="12801" width="2.140625" customWidth="1"/>
    <col min="12802" max="12802" width="3" customWidth="1"/>
    <col min="12803" max="12803" width="23" customWidth="1"/>
    <col min="12804" max="12804" width="27.5703125" customWidth="1"/>
    <col min="12805" max="12809" width="21" customWidth="1"/>
    <col min="12810" max="12810" width="3" customWidth="1"/>
    <col min="12811" max="12811" width="2.5703125" customWidth="1"/>
    <col min="12812" max="12818" width="0" hidden="1" customWidth="1"/>
    <col min="13057" max="13057" width="2.140625" customWidth="1"/>
    <col min="13058" max="13058" width="3" customWidth="1"/>
    <col min="13059" max="13059" width="23" customWidth="1"/>
    <col min="13060" max="13060" width="27.5703125" customWidth="1"/>
    <col min="13061" max="13065" width="21" customWidth="1"/>
    <col min="13066" max="13066" width="3" customWidth="1"/>
    <col min="13067" max="13067" width="2.5703125" customWidth="1"/>
    <col min="13068" max="13074" width="0" hidden="1" customWidth="1"/>
    <col min="13313" max="13313" width="2.140625" customWidth="1"/>
    <col min="13314" max="13314" width="3" customWidth="1"/>
    <col min="13315" max="13315" width="23" customWidth="1"/>
    <col min="13316" max="13316" width="27.5703125" customWidth="1"/>
    <col min="13317" max="13321" width="21" customWidth="1"/>
    <col min="13322" max="13322" width="3" customWidth="1"/>
    <col min="13323" max="13323" width="2.5703125" customWidth="1"/>
    <col min="13324" max="13330" width="0" hidden="1" customWidth="1"/>
    <col min="13569" max="13569" width="2.140625" customWidth="1"/>
    <col min="13570" max="13570" width="3" customWidth="1"/>
    <col min="13571" max="13571" width="23" customWidth="1"/>
    <col min="13572" max="13572" width="27.5703125" customWidth="1"/>
    <col min="13573" max="13577" width="21" customWidth="1"/>
    <col min="13578" max="13578" width="3" customWidth="1"/>
    <col min="13579" max="13579" width="2.5703125" customWidth="1"/>
    <col min="13580" max="13586" width="0" hidden="1" customWidth="1"/>
    <col min="13825" max="13825" width="2.140625" customWidth="1"/>
    <col min="13826" max="13826" width="3" customWidth="1"/>
    <col min="13827" max="13827" width="23" customWidth="1"/>
    <col min="13828" max="13828" width="27.5703125" customWidth="1"/>
    <col min="13829" max="13833" width="21" customWidth="1"/>
    <col min="13834" max="13834" width="3" customWidth="1"/>
    <col min="13835" max="13835" width="2.5703125" customWidth="1"/>
    <col min="13836" max="13842" width="0" hidden="1" customWidth="1"/>
    <col min="14081" max="14081" width="2.140625" customWidth="1"/>
    <col min="14082" max="14082" width="3" customWidth="1"/>
    <col min="14083" max="14083" width="23" customWidth="1"/>
    <col min="14084" max="14084" width="27.5703125" customWidth="1"/>
    <col min="14085" max="14089" width="21" customWidth="1"/>
    <col min="14090" max="14090" width="3" customWidth="1"/>
    <col min="14091" max="14091" width="2.5703125" customWidth="1"/>
    <col min="14092" max="14098" width="0" hidden="1" customWidth="1"/>
    <col min="14337" max="14337" width="2.140625" customWidth="1"/>
    <col min="14338" max="14338" width="3" customWidth="1"/>
    <col min="14339" max="14339" width="23" customWidth="1"/>
    <col min="14340" max="14340" width="27.5703125" customWidth="1"/>
    <col min="14341" max="14345" width="21" customWidth="1"/>
    <col min="14346" max="14346" width="3" customWidth="1"/>
    <col min="14347" max="14347" width="2.5703125" customWidth="1"/>
    <col min="14348" max="14354" width="0" hidden="1" customWidth="1"/>
    <col min="14593" max="14593" width="2.140625" customWidth="1"/>
    <col min="14594" max="14594" width="3" customWidth="1"/>
    <col min="14595" max="14595" width="23" customWidth="1"/>
    <col min="14596" max="14596" width="27.5703125" customWidth="1"/>
    <col min="14597" max="14601" width="21" customWidth="1"/>
    <col min="14602" max="14602" width="3" customWidth="1"/>
    <col min="14603" max="14603" width="2.5703125" customWidth="1"/>
    <col min="14604" max="14610" width="0" hidden="1" customWidth="1"/>
    <col min="14849" max="14849" width="2.140625" customWidth="1"/>
    <col min="14850" max="14850" width="3" customWidth="1"/>
    <col min="14851" max="14851" width="23" customWidth="1"/>
    <col min="14852" max="14852" width="27.5703125" customWidth="1"/>
    <col min="14853" max="14857" width="21" customWidth="1"/>
    <col min="14858" max="14858" width="3" customWidth="1"/>
    <col min="14859" max="14859" width="2.5703125" customWidth="1"/>
    <col min="14860" max="14866" width="0" hidden="1" customWidth="1"/>
    <col min="15105" max="15105" width="2.140625" customWidth="1"/>
    <col min="15106" max="15106" width="3" customWidth="1"/>
    <col min="15107" max="15107" width="23" customWidth="1"/>
    <col min="15108" max="15108" width="27.5703125" customWidth="1"/>
    <col min="15109" max="15113" width="21" customWidth="1"/>
    <col min="15114" max="15114" width="3" customWidth="1"/>
    <col min="15115" max="15115" width="2.5703125" customWidth="1"/>
    <col min="15116" max="15122" width="0" hidden="1" customWidth="1"/>
    <col min="15361" max="15361" width="2.140625" customWidth="1"/>
    <col min="15362" max="15362" width="3" customWidth="1"/>
    <col min="15363" max="15363" width="23" customWidth="1"/>
    <col min="15364" max="15364" width="27.5703125" customWidth="1"/>
    <col min="15365" max="15369" width="21" customWidth="1"/>
    <col min="15370" max="15370" width="3" customWidth="1"/>
    <col min="15371" max="15371" width="2.5703125" customWidth="1"/>
    <col min="15372" max="15378" width="0" hidden="1" customWidth="1"/>
    <col min="15617" max="15617" width="2.140625" customWidth="1"/>
    <col min="15618" max="15618" width="3" customWidth="1"/>
    <col min="15619" max="15619" width="23" customWidth="1"/>
    <col min="15620" max="15620" width="27.5703125" customWidth="1"/>
    <col min="15621" max="15625" width="21" customWidth="1"/>
    <col min="15626" max="15626" width="3" customWidth="1"/>
    <col min="15627" max="15627" width="2.5703125" customWidth="1"/>
    <col min="15628" max="15634" width="0" hidden="1" customWidth="1"/>
    <col min="15873" max="15873" width="2.140625" customWidth="1"/>
    <col min="15874" max="15874" width="3" customWidth="1"/>
    <col min="15875" max="15875" width="23" customWidth="1"/>
    <col min="15876" max="15876" width="27.5703125" customWidth="1"/>
    <col min="15877" max="15881" width="21" customWidth="1"/>
    <col min="15882" max="15882" width="3" customWidth="1"/>
    <col min="15883" max="15883" width="2.5703125" customWidth="1"/>
    <col min="15884" max="15890" width="0" hidden="1" customWidth="1"/>
    <col min="16129" max="16129" width="2.140625" customWidth="1"/>
    <col min="16130" max="16130" width="3" customWidth="1"/>
    <col min="16131" max="16131" width="23" customWidth="1"/>
    <col min="16132" max="16132" width="27.5703125" customWidth="1"/>
    <col min="16133" max="16137" width="21" customWidth="1"/>
    <col min="16138" max="16138" width="3" customWidth="1"/>
    <col min="16139" max="16139" width="2.5703125" customWidth="1"/>
    <col min="16140" max="16146" width="0" hidden="1" customWidth="1"/>
  </cols>
  <sheetData>
    <row r="1" spans="2:14" ht="8.25" customHeight="1">
      <c r="B1" s="116"/>
      <c r="C1" s="117"/>
      <c r="D1" s="542"/>
      <c r="E1" s="542"/>
      <c r="F1" s="542"/>
      <c r="G1" s="543"/>
      <c r="H1" s="543"/>
      <c r="I1" s="543"/>
      <c r="J1" s="168"/>
      <c r="K1" s="543"/>
      <c r="L1" s="543"/>
      <c r="M1" s="116"/>
      <c r="N1" s="116"/>
    </row>
    <row r="2" spans="2:14" ht="9" customHeight="1">
      <c r="B2" s="116"/>
      <c r="C2" s="117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2:14">
      <c r="B3" s="116"/>
      <c r="C3" s="169"/>
      <c r="D3" s="533" t="s">
        <v>404</v>
      </c>
      <c r="E3" s="533"/>
      <c r="F3" s="533"/>
      <c r="G3" s="533"/>
      <c r="H3" s="533"/>
      <c r="I3" s="169"/>
      <c r="J3" s="169"/>
      <c r="K3" s="170"/>
      <c r="L3" s="170"/>
      <c r="M3" s="116"/>
      <c r="N3" s="116"/>
    </row>
    <row r="4" spans="2:14">
      <c r="B4" s="116"/>
      <c r="C4" s="169"/>
      <c r="D4" s="533" t="s">
        <v>133</v>
      </c>
      <c r="E4" s="533"/>
      <c r="F4" s="533"/>
      <c r="G4" s="533"/>
      <c r="H4" s="533"/>
      <c r="I4" s="169"/>
      <c r="J4" s="169"/>
      <c r="K4" s="170"/>
      <c r="L4" s="170"/>
      <c r="M4" s="116"/>
      <c r="N4" s="116"/>
    </row>
    <row r="5" spans="2:14">
      <c r="B5" s="116"/>
      <c r="C5" s="169"/>
      <c r="D5" s="533" t="s">
        <v>405</v>
      </c>
      <c r="E5" s="533"/>
      <c r="F5" s="533"/>
      <c r="G5" s="533"/>
      <c r="H5" s="533"/>
      <c r="I5" s="169"/>
      <c r="J5" s="169"/>
      <c r="K5" s="170"/>
      <c r="L5" s="170"/>
      <c r="M5" s="116"/>
      <c r="N5" s="116"/>
    </row>
    <row r="6" spans="2:14">
      <c r="B6" s="116"/>
      <c r="C6" s="169"/>
      <c r="D6" s="533" t="s">
        <v>63</v>
      </c>
      <c r="E6" s="533"/>
      <c r="F6" s="533"/>
      <c r="G6" s="533"/>
      <c r="H6" s="533"/>
      <c r="I6" s="169"/>
      <c r="J6" s="169"/>
      <c r="K6" s="170"/>
      <c r="L6" s="170"/>
      <c r="M6" s="116"/>
      <c r="N6" s="116"/>
    </row>
    <row r="7" spans="2:14">
      <c r="B7" s="171"/>
      <c r="C7" s="123" t="s">
        <v>62</v>
      </c>
      <c r="D7" s="516" t="s">
        <v>61</v>
      </c>
      <c r="E7" s="516"/>
      <c r="F7" s="516"/>
      <c r="G7" s="516"/>
      <c r="H7" s="516"/>
      <c r="I7" s="172"/>
      <c r="J7" s="173"/>
      <c r="K7" s="173"/>
      <c r="L7" s="173"/>
      <c r="M7" s="173"/>
      <c r="N7" s="173"/>
    </row>
    <row r="8" spans="2:14" ht="9.75" customHeight="1">
      <c r="B8" s="534"/>
      <c r="C8" s="534"/>
      <c r="D8" s="534"/>
      <c r="E8" s="534"/>
      <c r="F8" s="534"/>
      <c r="G8" s="534"/>
      <c r="H8" s="534"/>
      <c r="I8" s="534"/>
      <c r="J8" s="534"/>
      <c r="K8" s="116"/>
      <c r="L8" s="116"/>
      <c r="M8" s="116"/>
      <c r="N8" s="116"/>
    </row>
    <row r="9" spans="2:14" ht="8.25" customHeight="1">
      <c r="B9" s="534"/>
      <c r="C9" s="534"/>
      <c r="D9" s="534"/>
      <c r="E9" s="534"/>
      <c r="F9" s="534"/>
      <c r="G9" s="534"/>
      <c r="H9" s="534"/>
      <c r="I9" s="534"/>
      <c r="J9" s="534"/>
      <c r="K9" s="116"/>
      <c r="L9" s="116"/>
      <c r="M9" s="116"/>
      <c r="N9" s="116"/>
    </row>
    <row r="10" spans="2:14">
      <c r="B10" s="174"/>
      <c r="C10" s="535" t="s">
        <v>60</v>
      </c>
      <c r="D10" s="535"/>
      <c r="E10" s="175" t="s">
        <v>134</v>
      </c>
      <c r="F10" s="175" t="s">
        <v>135</v>
      </c>
      <c r="G10" s="176" t="s">
        <v>136</v>
      </c>
      <c r="H10" s="176" t="s">
        <v>137</v>
      </c>
      <c r="I10" s="176" t="s">
        <v>138</v>
      </c>
      <c r="J10" s="177"/>
      <c r="K10" s="178"/>
      <c r="L10" s="178"/>
      <c r="M10" s="178"/>
      <c r="N10" s="178"/>
    </row>
    <row r="11" spans="2:14">
      <c r="B11" s="179"/>
      <c r="C11" s="536"/>
      <c r="D11" s="536"/>
      <c r="E11" s="180">
        <v>1</v>
      </c>
      <c r="F11" s="180">
        <v>2</v>
      </c>
      <c r="G11" s="181">
        <v>3</v>
      </c>
      <c r="H11" s="181" t="s">
        <v>139</v>
      </c>
      <c r="I11" s="181" t="s">
        <v>140</v>
      </c>
      <c r="J11" s="182"/>
      <c r="K11" s="178"/>
      <c r="L11" s="178"/>
      <c r="M11" s="178"/>
      <c r="N11" s="178"/>
    </row>
    <row r="12" spans="2:14" ht="6" customHeight="1">
      <c r="B12" s="537"/>
      <c r="C12" s="534"/>
      <c r="D12" s="534"/>
      <c r="E12" s="534"/>
      <c r="F12" s="534"/>
      <c r="G12" s="534"/>
      <c r="H12" s="534"/>
      <c r="I12" s="534"/>
      <c r="J12" s="538"/>
      <c r="K12" s="116"/>
      <c r="L12" s="116"/>
      <c r="M12" s="116"/>
      <c r="N12" s="116"/>
    </row>
    <row r="13" spans="2:14" ht="10.5" customHeight="1">
      <c r="B13" s="539"/>
      <c r="C13" s="540"/>
      <c r="D13" s="540"/>
      <c r="E13" s="540"/>
      <c r="F13" s="540"/>
      <c r="G13" s="540"/>
      <c r="H13" s="540"/>
      <c r="I13" s="540"/>
      <c r="J13" s="541"/>
      <c r="K13" s="170"/>
      <c r="L13" s="170"/>
      <c r="M13" s="116"/>
      <c r="N13" s="116"/>
    </row>
    <row r="14" spans="2:14">
      <c r="B14" s="183"/>
      <c r="C14" s="527" t="s">
        <v>69</v>
      </c>
      <c r="D14" s="527"/>
      <c r="E14" s="184"/>
      <c r="F14" s="184"/>
      <c r="G14" s="184"/>
      <c r="H14" s="184"/>
      <c r="I14" s="184"/>
      <c r="J14" s="185"/>
      <c r="K14" s="170"/>
      <c r="L14" s="170"/>
      <c r="M14" s="116"/>
      <c r="N14" s="116"/>
    </row>
    <row r="15" spans="2:14">
      <c r="B15" s="183"/>
      <c r="C15" s="186"/>
      <c r="D15" s="186"/>
      <c r="E15" s="184"/>
      <c r="F15" s="184"/>
      <c r="G15" s="184"/>
      <c r="H15" s="184"/>
      <c r="I15" s="184"/>
      <c r="J15" s="185"/>
      <c r="K15" s="170"/>
      <c r="L15" s="170"/>
      <c r="M15" s="116"/>
      <c r="N15" s="116"/>
    </row>
    <row r="16" spans="2:14">
      <c r="B16" s="187"/>
      <c r="C16" s="522" t="s">
        <v>71</v>
      </c>
      <c r="D16" s="522"/>
      <c r="E16" s="188">
        <f>SUM(E18:E24)</f>
        <v>3328030</v>
      </c>
      <c r="F16" s="188">
        <f>SUM(F18:F24)</f>
        <v>21788561</v>
      </c>
      <c r="G16" s="188">
        <f>SUM(G18:G24)</f>
        <v>23985257</v>
      </c>
      <c r="H16" s="188">
        <f>SUM(H18:H24)</f>
        <v>1131335</v>
      </c>
      <c r="I16" s="188">
        <f>SUM(I18:I24)</f>
        <v>-2196696</v>
      </c>
      <c r="J16" s="189"/>
      <c r="K16" s="170"/>
      <c r="L16" s="170"/>
      <c r="M16" s="116"/>
      <c r="N16" s="116"/>
    </row>
    <row r="17" spans="2:15">
      <c r="B17" s="137"/>
      <c r="C17" s="117"/>
      <c r="D17" s="117"/>
      <c r="E17" s="190"/>
      <c r="F17" s="190"/>
      <c r="G17" s="190"/>
      <c r="H17" s="190"/>
      <c r="I17" s="190"/>
      <c r="J17" s="191"/>
      <c r="K17" s="170"/>
      <c r="L17" s="170"/>
      <c r="M17" s="116"/>
      <c r="N17" s="116"/>
      <c r="O17" s="116"/>
    </row>
    <row r="18" spans="2:15">
      <c r="B18" s="137"/>
      <c r="C18" s="526" t="s">
        <v>73</v>
      </c>
      <c r="D18" s="526"/>
      <c r="E18" s="192">
        <v>365747</v>
      </c>
      <c r="F18" s="192">
        <v>15149136</v>
      </c>
      <c r="G18" s="192">
        <v>15141424</v>
      </c>
      <c r="H18" s="193">
        <v>373460</v>
      </c>
      <c r="I18" s="193">
        <v>7712</v>
      </c>
      <c r="J18" s="191"/>
      <c r="K18" s="170"/>
      <c r="L18" s="170"/>
      <c r="M18" s="116"/>
      <c r="N18" s="116"/>
      <c r="O18" s="116"/>
    </row>
    <row r="19" spans="2:15">
      <c r="B19" s="137"/>
      <c r="C19" s="526" t="s">
        <v>75</v>
      </c>
      <c r="D19" s="526"/>
      <c r="E19" s="192">
        <v>2938050</v>
      </c>
      <c r="F19" s="192">
        <v>6639425</v>
      </c>
      <c r="G19" s="192">
        <v>8843833</v>
      </c>
      <c r="H19" s="193">
        <v>733642</v>
      </c>
      <c r="I19" s="193">
        <v>-2204408</v>
      </c>
      <c r="J19" s="191"/>
      <c r="K19" s="170"/>
      <c r="L19" s="170"/>
      <c r="M19" s="116"/>
      <c r="N19" s="116"/>
      <c r="O19" s="116"/>
    </row>
    <row r="20" spans="2:15">
      <c r="B20" s="137"/>
      <c r="C20" s="526" t="s">
        <v>77</v>
      </c>
      <c r="D20" s="526"/>
      <c r="E20" s="192">
        <v>24233</v>
      </c>
      <c r="F20" s="192">
        <v>0</v>
      </c>
      <c r="G20" s="192">
        <v>0</v>
      </c>
      <c r="H20" s="193">
        <v>24233</v>
      </c>
      <c r="I20" s="193">
        <f t="shared" ref="I20:I24" si="0">H20-E20</f>
        <v>0</v>
      </c>
      <c r="J20" s="191"/>
      <c r="K20" s="170"/>
      <c r="L20" s="170"/>
      <c r="M20" s="116"/>
      <c r="N20" s="116"/>
      <c r="O20" s="116"/>
    </row>
    <row r="21" spans="2:15">
      <c r="B21" s="137"/>
      <c r="C21" s="526" t="s">
        <v>79</v>
      </c>
      <c r="D21" s="526"/>
      <c r="E21" s="192">
        <v>0</v>
      </c>
      <c r="F21" s="192">
        <v>0</v>
      </c>
      <c r="G21" s="192">
        <v>0</v>
      </c>
      <c r="H21" s="193">
        <f t="shared" ref="H21:H24" si="1">E21+F21-G21</f>
        <v>0</v>
      </c>
      <c r="I21" s="193">
        <f t="shared" si="0"/>
        <v>0</v>
      </c>
      <c r="J21" s="191"/>
      <c r="K21" s="170"/>
      <c r="L21" s="170"/>
      <c r="M21" s="116"/>
      <c r="N21" s="116"/>
      <c r="O21" s="116" t="s">
        <v>141</v>
      </c>
    </row>
    <row r="22" spans="2:15">
      <c r="B22" s="137"/>
      <c r="C22" s="526" t="s">
        <v>81</v>
      </c>
      <c r="D22" s="526"/>
      <c r="E22" s="192">
        <v>0</v>
      </c>
      <c r="F22" s="192">
        <v>0</v>
      </c>
      <c r="G22" s="192">
        <v>0</v>
      </c>
      <c r="H22" s="193">
        <f t="shared" si="1"/>
        <v>0</v>
      </c>
      <c r="I22" s="193">
        <f t="shared" si="0"/>
        <v>0</v>
      </c>
      <c r="J22" s="191"/>
      <c r="K22" s="170"/>
      <c r="L22" s="170"/>
      <c r="M22" s="116"/>
      <c r="N22" s="116"/>
      <c r="O22" s="116"/>
    </row>
    <row r="23" spans="2:15">
      <c r="B23" s="137"/>
      <c r="C23" s="526" t="s">
        <v>83</v>
      </c>
      <c r="D23" s="526"/>
      <c r="E23" s="192">
        <v>0</v>
      </c>
      <c r="F23" s="192">
        <v>0</v>
      </c>
      <c r="G23" s="192">
        <v>0</v>
      </c>
      <c r="H23" s="193">
        <f t="shared" si="1"/>
        <v>0</v>
      </c>
      <c r="I23" s="193">
        <f t="shared" si="0"/>
        <v>0</v>
      </c>
      <c r="J23" s="191"/>
      <c r="K23" s="170"/>
      <c r="L23" s="170"/>
      <c r="M23" s="116" t="s">
        <v>141</v>
      </c>
      <c r="N23" s="116"/>
      <c r="O23" s="116"/>
    </row>
    <row r="24" spans="2:15">
      <c r="B24" s="137"/>
      <c r="C24" s="526" t="s">
        <v>85</v>
      </c>
      <c r="D24" s="526"/>
      <c r="E24" s="192">
        <v>0</v>
      </c>
      <c r="F24" s="192">
        <v>0</v>
      </c>
      <c r="G24" s="192">
        <v>0</v>
      </c>
      <c r="H24" s="193">
        <f t="shared" si="1"/>
        <v>0</v>
      </c>
      <c r="I24" s="193">
        <f t="shared" si="0"/>
        <v>0</v>
      </c>
      <c r="J24" s="191"/>
    </row>
    <row r="25" spans="2:15">
      <c r="B25" s="137"/>
      <c r="C25" s="194"/>
      <c r="D25" s="194"/>
      <c r="E25" s="195"/>
      <c r="F25" s="195"/>
      <c r="G25" s="195"/>
      <c r="H25" s="195"/>
      <c r="I25" s="195"/>
      <c r="J25" s="191"/>
    </row>
    <row r="26" spans="2:15">
      <c r="B26" s="187"/>
      <c r="C26" s="522" t="s">
        <v>90</v>
      </c>
      <c r="D26" s="522"/>
      <c r="E26" s="188">
        <f>SUM(E28:E36)</f>
        <v>23426711.990000002</v>
      </c>
      <c r="F26" s="188">
        <f>SUM(F28:F36)</f>
        <v>5518483.7799999993</v>
      </c>
      <c r="G26" s="188">
        <f>SUM(G28:G36)</f>
        <v>0</v>
      </c>
      <c r="H26" s="188">
        <f>SUM(H28:H36)</f>
        <v>28945195.770000003</v>
      </c>
      <c r="I26" s="188">
        <f>SUM(I28:I36)</f>
        <v>25033</v>
      </c>
      <c r="J26" s="189"/>
    </row>
    <row r="27" spans="2:15">
      <c r="B27" s="137"/>
      <c r="C27" s="117"/>
      <c r="D27" s="194"/>
      <c r="E27" s="190"/>
      <c r="F27" s="190"/>
      <c r="G27" s="190"/>
      <c r="H27" s="190"/>
      <c r="I27" s="190"/>
      <c r="J27" s="191"/>
    </row>
    <row r="28" spans="2:15">
      <c r="B28" s="137"/>
      <c r="C28" s="526" t="s">
        <v>92</v>
      </c>
      <c r="D28" s="526"/>
      <c r="E28" s="192">
        <v>0</v>
      </c>
      <c r="F28" s="192">
        <v>0</v>
      </c>
      <c r="G28" s="192">
        <v>0</v>
      </c>
      <c r="H28" s="193">
        <f t="shared" ref="H28:H36" si="2">E28+F28-G28</f>
        <v>0</v>
      </c>
      <c r="I28" s="193">
        <f t="shared" ref="I28:I36" si="3">H28-E28</f>
        <v>0</v>
      </c>
      <c r="J28" s="191"/>
    </row>
    <row r="29" spans="2:15">
      <c r="B29" s="137"/>
      <c r="C29" s="526" t="s">
        <v>94</v>
      </c>
      <c r="D29" s="526"/>
      <c r="E29" s="192">
        <v>0</v>
      </c>
      <c r="F29" s="192">
        <v>0</v>
      </c>
      <c r="G29" s="192">
        <v>0</v>
      </c>
      <c r="H29" s="193">
        <f t="shared" si="2"/>
        <v>0</v>
      </c>
      <c r="I29" s="193">
        <f t="shared" si="3"/>
        <v>0</v>
      </c>
      <c r="J29" s="191"/>
    </row>
    <row r="30" spans="2:15">
      <c r="B30" s="137"/>
      <c r="C30" s="526" t="s">
        <v>96</v>
      </c>
      <c r="D30" s="526"/>
      <c r="E30" s="192">
        <v>14998678.41</v>
      </c>
      <c r="F30" s="192">
        <v>2617912.2799999998</v>
      </c>
      <c r="G30" s="192">
        <v>0</v>
      </c>
      <c r="H30" s="193">
        <f t="shared" si="2"/>
        <v>17616590.690000001</v>
      </c>
      <c r="I30" s="193">
        <v>830704</v>
      </c>
      <c r="J30" s="191"/>
    </row>
    <row r="31" spans="2:15">
      <c r="B31" s="137"/>
      <c r="C31" s="526" t="s">
        <v>142</v>
      </c>
      <c r="D31" s="526"/>
      <c r="E31" s="192">
        <v>8344822.5800000001</v>
      </c>
      <c r="F31" s="192">
        <v>2900571.5</v>
      </c>
      <c r="G31" s="192">
        <v>0</v>
      </c>
      <c r="H31" s="193">
        <f t="shared" si="2"/>
        <v>11245394.08</v>
      </c>
      <c r="I31" s="193">
        <v>-805671</v>
      </c>
      <c r="J31" s="191"/>
    </row>
    <row r="32" spans="2:15">
      <c r="B32" s="137"/>
      <c r="C32" s="526" t="s">
        <v>100</v>
      </c>
      <c r="D32" s="526"/>
      <c r="E32" s="192">
        <v>83211</v>
      </c>
      <c r="F32" s="192">
        <v>0</v>
      </c>
      <c r="G32" s="192">
        <v>0</v>
      </c>
      <c r="H32" s="193">
        <f t="shared" si="2"/>
        <v>83211</v>
      </c>
      <c r="I32" s="193">
        <f t="shared" si="3"/>
        <v>0</v>
      </c>
      <c r="J32" s="191"/>
    </row>
    <row r="33" spans="2:18">
      <c r="B33" s="137"/>
      <c r="C33" s="526" t="s">
        <v>102</v>
      </c>
      <c r="D33" s="526"/>
      <c r="E33" s="192">
        <v>0</v>
      </c>
      <c r="F33" s="192">
        <v>0</v>
      </c>
      <c r="G33" s="192">
        <v>0</v>
      </c>
      <c r="H33" s="193">
        <f t="shared" si="2"/>
        <v>0</v>
      </c>
      <c r="I33" s="193">
        <f t="shared" si="3"/>
        <v>0</v>
      </c>
      <c r="J33" s="191"/>
    </row>
    <row r="34" spans="2:18">
      <c r="B34" s="137"/>
      <c r="C34" s="526" t="s">
        <v>104</v>
      </c>
      <c r="D34" s="526"/>
      <c r="E34" s="192">
        <v>0</v>
      </c>
      <c r="F34" s="192">
        <v>0</v>
      </c>
      <c r="G34" s="192">
        <v>0</v>
      </c>
      <c r="H34" s="193">
        <f t="shared" si="2"/>
        <v>0</v>
      </c>
      <c r="I34" s="193">
        <f t="shared" si="3"/>
        <v>0</v>
      </c>
      <c r="J34" s="191"/>
    </row>
    <row r="35" spans="2:18">
      <c r="B35" s="137"/>
      <c r="C35" s="526" t="s">
        <v>105</v>
      </c>
      <c r="D35" s="526"/>
      <c r="E35" s="192">
        <v>0</v>
      </c>
      <c r="F35" s="192">
        <v>0</v>
      </c>
      <c r="G35" s="192">
        <v>0</v>
      </c>
      <c r="H35" s="193">
        <f t="shared" si="2"/>
        <v>0</v>
      </c>
      <c r="I35" s="193">
        <f t="shared" si="3"/>
        <v>0</v>
      </c>
      <c r="J35" s="191"/>
    </row>
    <row r="36" spans="2:18">
      <c r="B36" s="137"/>
      <c r="C36" s="526" t="s">
        <v>107</v>
      </c>
      <c r="D36" s="526"/>
      <c r="E36" s="192">
        <v>0</v>
      </c>
      <c r="F36" s="192">
        <v>0</v>
      </c>
      <c r="G36" s="192">
        <v>0</v>
      </c>
      <c r="H36" s="193">
        <f t="shared" si="2"/>
        <v>0</v>
      </c>
      <c r="I36" s="193">
        <f t="shared" si="3"/>
        <v>0</v>
      </c>
      <c r="J36" s="191"/>
    </row>
    <row r="37" spans="2:18">
      <c r="B37" s="137"/>
      <c r="C37" s="194"/>
      <c r="D37" s="194"/>
      <c r="E37" s="195"/>
      <c r="F37" s="190"/>
      <c r="G37" s="190"/>
      <c r="H37" s="190"/>
      <c r="I37" s="190"/>
      <c r="J37" s="191"/>
    </row>
    <row r="38" spans="2:18">
      <c r="B38" s="183"/>
      <c r="C38" s="527" t="s">
        <v>111</v>
      </c>
      <c r="D38" s="527"/>
      <c r="E38" s="188">
        <f>E16+E26</f>
        <v>26754741.990000002</v>
      </c>
      <c r="F38" s="188">
        <f>F16+F26</f>
        <v>27307044.780000001</v>
      </c>
      <c r="G38" s="188">
        <f>G16+G26</f>
        <v>23985257</v>
      </c>
      <c r="H38" s="188">
        <f>H16+H26</f>
        <v>30076530.770000003</v>
      </c>
      <c r="I38" s="188">
        <f>I16+I26</f>
        <v>-2171663</v>
      </c>
      <c r="J38" s="185"/>
    </row>
    <row r="39" spans="2:18">
      <c r="B39" s="528"/>
      <c r="C39" s="529"/>
      <c r="D39" s="529"/>
      <c r="E39" s="529"/>
      <c r="F39" s="529"/>
      <c r="G39" s="529"/>
      <c r="H39" s="529"/>
      <c r="I39" s="529"/>
      <c r="J39" s="530"/>
    </row>
    <row r="40" spans="2:18">
      <c r="B40" s="196"/>
      <c r="C40" s="197"/>
      <c r="D40" s="198"/>
      <c r="F40" s="196"/>
      <c r="G40" s="196"/>
      <c r="H40" s="196"/>
      <c r="I40" s="196"/>
      <c r="J40" s="196"/>
    </row>
    <row r="41" spans="2:18">
      <c r="B41" s="116"/>
      <c r="C41" s="521" t="s">
        <v>4</v>
      </c>
      <c r="D41" s="521"/>
      <c r="E41" s="521"/>
      <c r="F41" s="521"/>
      <c r="G41" s="521"/>
      <c r="H41" s="521"/>
      <c r="I41" s="521"/>
      <c r="J41" s="158"/>
      <c r="K41" s="158"/>
      <c r="L41" s="116"/>
      <c r="M41" s="116"/>
      <c r="N41" s="116"/>
      <c r="O41" s="116"/>
      <c r="P41" s="116"/>
      <c r="Q41" s="116"/>
      <c r="R41" s="116"/>
    </row>
    <row r="42" spans="2:18">
      <c r="B42" s="116"/>
      <c r="C42" s="158"/>
      <c r="D42" s="159"/>
      <c r="E42" s="160"/>
      <c r="F42" s="160"/>
      <c r="G42" s="116"/>
      <c r="H42" s="162"/>
      <c r="I42" s="159"/>
      <c r="J42" s="160"/>
      <c r="K42" s="160"/>
      <c r="L42" s="116"/>
      <c r="M42" s="116"/>
      <c r="N42" s="116"/>
      <c r="O42" s="116"/>
      <c r="P42" s="116"/>
      <c r="Q42" s="116"/>
      <c r="R42" s="116"/>
    </row>
    <row r="43" spans="2:18">
      <c r="B43" s="116"/>
      <c r="C43" s="531"/>
      <c r="D43" s="531"/>
      <c r="E43" s="160"/>
      <c r="F43" s="532"/>
      <c r="G43" s="532"/>
      <c r="H43" s="532"/>
      <c r="I43" s="532"/>
      <c r="J43" s="160"/>
      <c r="K43" s="160"/>
      <c r="L43" s="116"/>
      <c r="M43" s="116"/>
      <c r="N43" s="116"/>
      <c r="O43" s="116"/>
      <c r="P43" s="116"/>
      <c r="Q43" s="116"/>
      <c r="R43" s="116"/>
    </row>
    <row r="44" spans="2:18">
      <c r="B44" s="116"/>
      <c r="C44" s="506" t="s">
        <v>126</v>
      </c>
      <c r="D44" s="506"/>
      <c r="E44" s="119"/>
      <c r="F44" s="506" t="s">
        <v>2</v>
      </c>
      <c r="G44" s="506"/>
      <c r="H44" s="506"/>
      <c r="I44" s="506"/>
      <c r="J44" s="144"/>
      <c r="K44" s="116"/>
      <c r="Q44" s="116"/>
      <c r="R44" s="116"/>
    </row>
    <row r="45" spans="2:18">
      <c r="B45" s="116"/>
      <c r="C45" s="502" t="s">
        <v>1</v>
      </c>
      <c r="D45" s="502"/>
      <c r="E45" s="199"/>
      <c r="F45" s="502" t="s">
        <v>0</v>
      </c>
      <c r="G45" s="502"/>
      <c r="H45" s="502"/>
      <c r="I45" s="502"/>
      <c r="J45" s="144"/>
      <c r="K45" s="116"/>
      <c r="Q45" s="116"/>
      <c r="R45" s="116"/>
    </row>
    <row r="46" spans="2:18">
      <c r="C46" s="116"/>
      <c r="D46" s="116"/>
      <c r="E46" s="128"/>
      <c r="F46" s="116"/>
      <c r="G46" s="116"/>
      <c r="H46" s="116"/>
    </row>
    <row r="47" spans="2:18" hidden="1">
      <c r="C47" s="116"/>
      <c r="D47" s="116"/>
      <c r="E47" s="128"/>
      <c r="F47" s="116"/>
      <c r="G47" s="116"/>
      <c r="H47" s="116"/>
    </row>
  </sheetData>
  <mergeCells count="41">
    <mergeCell ref="D5:H5"/>
    <mergeCell ref="D1:F1"/>
    <mergeCell ref="G1:I1"/>
    <mergeCell ref="K1:L1"/>
    <mergeCell ref="D3:H3"/>
    <mergeCell ref="D4:H4"/>
    <mergeCell ref="C20:D20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34:D34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</mergeCells>
  <printOptions horizontalCentered="1" verticalCentered="1"/>
  <pageMargins left="0.31496062992125984" right="0.31496062992125984" top="0.35433070866141736" bottom="0.35433070866141736" header="0.31496062992125984" footer="0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>
      <selection activeCell="C7" sqref="C7:H7"/>
    </sheetView>
  </sheetViews>
  <sheetFormatPr baseColWidth="10" defaultColWidth="11.42578125" defaultRowHeight="12"/>
  <cols>
    <col min="1" max="1" width="4.85546875" style="204" customWidth="1"/>
    <col min="2" max="2" width="14.5703125" style="204" customWidth="1"/>
    <col min="3" max="3" width="18.85546875" style="204" customWidth="1"/>
    <col min="4" max="4" width="21.85546875" style="204" customWidth="1"/>
    <col min="5" max="5" width="3.42578125" style="204" customWidth="1"/>
    <col min="6" max="6" width="22.28515625" style="204" customWidth="1"/>
    <col min="7" max="7" width="29.7109375" style="204" customWidth="1"/>
    <col min="8" max="8" width="20.7109375" style="204" customWidth="1"/>
    <col min="9" max="9" width="20.85546875" style="204" customWidth="1"/>
    <col min="10" max="10" width="3.7109375" style="204" customWidth="1"/>
    <col min="11" max="16384" width="11.42578125" style="206"/>
  </cols>
  <sheetData>
    <row r="1" spans="1:17" s="205" customFormat="1" ht="6" customHeight="1">
      <c r="A1" s="200"/>
      <c r="B1" s="201"/>
      <c r="C1" s="202"/>
      <c r="D1" s="203"/>
      <c r="E1" s="203"/>
      <c r="F1" s="203"/>
      <c r="G1" s="203"/>
      <c r="H1" s="203"/>
      <c r="I1" s="203"/>
      <c r="J1" s="203"/>
      <c r="K1" s="204"/>
      <c r="P1" s="206"/>
      <c r="Q1" s="206"/>
    </row>
    <row r="2" spans="1:17" ht="6" customHeight="1">
      <c r="A2" s="206"/>
      <c r="B2" s="207"/>
      <c r="C2" s="206"/>
      <c r="D2" s="206"/>
      <c r="E2" s="206"/>
      <c r="F2" s="206"/>
      <c r="G2" s="206"/>
      <c r="H2" s="206"/>
      <c r="I2" s="206"/>
      <c r="J2" s="206"/>
    </row>
    <row r="3" spans="1:17" ht="6" customHeight="1"/>
    <row r="4" spans="1:17" ht="14.1" customHeight="1">
      <c r="B4" s="208"/>
      <c r="C4" s="551" t="s">
        <v>404</v>
      </c>
      <c r="D4" s="551"/>
      <c r="E4" s="551"/>
      <c r="F4" s="551"/>
      <c r="G4" s="551"/>
      <c r="H4" s="551"/>
      <c r="I4" s="208"/>
      <c r="J4" s="208"/>
    </row>
    <row r="5" spans="1:17" ht="14.1" customHeight="1">
      <c r="B5" s="208"/>
      <c r="C5" s="551" t="s">
        <v>143</v>
      </c>
      <c r="D5" s="551"/>
      <c r="E5" s="551"/>
      <c r="F5" s="551"/>
      <c r="G5" s="551"/>
      <c r="H5" s="551"/>
      <c r="I5" s="208"/>
      <c r="J5" s="208"/>
    </row>
    <row r="6" spans="1:17" ht="14.1" customHeight="1">
      <c r="B6" s="208"/>
      <c r="C6" s="551" t="s">
        <v>409</v>
      </c>
      <c r="D6" s="551"/>
      <c r="E6" s="551"/>
      <c r="F6" s="551"/>
      <c r="G6" s="551"/>
      <c r="H6" s="551"/>
      <c r="I6" s="208"/>
      <c r="J6" s="208"/>
    </row>
    <row r="7" spans="1:17" ht="14.1" customHeight="1">
      <c r="B7" s="208"/>
      <c r="C7" s="551" t="s">
        <v>63</v>
      </c>
      <c r="D7" s="551"/>
      <c r="E7" s="551"/>
      <c r="F7" s="551"/>
      <c r="G7" s="551"/>
      <c r="H7" s="551"/>
      <c r="I7" s="208"/>
      <c r="J7" s="208"/>
    </row>
    <row r="8" spans="1:17" ht="6" customHeight="1">
      <c r="A8" s="209"/>
      <c r="B8" s="552"/>
      <c r="C8" s="552"/>
      <c r="D8" s="553"/>
      <c r="E8" s="553"/>
      <c r="F8" s="553"/>
      <c r="G8" s="553"/>
      <c r="H8" s="553"/>
      <c r="I8" s="553"/>
      <c r="J8" s="210"/>
    </row>
    <row r="9" spans="1:17" ht="20.100000000000001" customHeight="1">
      <c r="A9" s="209"/>
      <c r="B9" s="211" t="s">
        <v>62</v>
      </c>
      <c r="C9" s="491" t="s">
        <v>61</v>
      </c>
      <c r="D9" s="491"/>
      <c r="E9" s="491"/>
      <c r="F9" s="491"/>
      <c r="G9" s="491"/>
      <c r="H9" s="491"/>
      <c r="I9" s="491"/>
      <c r="J9" s="210"/>
    </row>
    <row r="10" spans="1:17" ht="5.0999999999999996" customHeight="1">
      <c r="A10" s="212"/>
      <c r="B10" s="554"/>
      <c r="C10" s="554"/>
      <c r="D10" s="554"/>
      <c r="E10" s="554"/>
      <c r="F10" s="554"/>
      <c r="G10" s="554"/>
      <c r="H10" s="554"/>
      <c r="I10" s="554"/>
      <c r="J10" s="554"/>
    </row>
    <row r="11" spans="1:17" ht="3" customHeight="1">
      <c r="A11" s="212"/>
      <c r="B11" s="554"/>
      <c r="C11" s="554"/>
      <c r="D11" s="554"/>
      <c r="E11" s="554"/>
      <c r="F11" s="554"/>
      <c r="G11" s="554"/>
      <c r="H11" s="554"/>
      <c r="I11" s="554"/>
      <c r="J11" s="554"/>
    </row>
    <row r="12" spans="1:17" ht="30" customHeight="1">
      <c r="A12" s="213"/>
      <c r="B12" s="555" t="s">
        <v>144</v>
      </c>
      <c r="C12" s="555"/>
      <c r="D12" s="555"/>
      <c r="E12" s="214"/>
      <c r="F12" s="215" t="s">
        <v>145</v>
      </c>
      <c r="G12" s="215" t="s">
        <v>146</v>
      </c>
      <c r="H12" s="214" t="s">
        <v>147</v>
      </c>
      <c r="I12" s="214" t="s">
        <v>148</v>
      </c>
      <c r="J12" s="216"/>
    </row>
    <row r="13" spans="1:17" ht="3" customHeight="1">
      <c r="A13" s="217"/>
      <c r="B13" s="554"/>
      <c r="C13" s="554"/>
      <c r="D13" s="554"/>
      <c r="E13" s="554"/>
      <c r="F13" s="554"/>
      <c r="G13" s="554"/>
      <c r="H13" s="554"/>
      <c r="I13" s="554"/>
      <c r="J13" s="556"/>
    </row>
    <row r="14" spans="1:17" ht="9.9499999999999993" customHeight="1">
      <c r="A14" s="218"/>
      <c r="B14" s="549"/>
      <c r="C14" s="549"/>
      <c r="D14" s="549"/>
      <c r="E14" s="549"/>
      <c r="F14" s="549"/>
      <c r="G14" s="549"/>
      <c r="H14" s="549"/>
      <c r="I14" s="549"/>
      <c r="J14" s="550"/>
    </row>
    <row r="15" spans="1:17">
      <c r="A15" s="218"/>
      <c r="B15" s="547" t="s">
        <v>149</v>
      </c>
      <c r="C15" s="547"/>
      <c r="D15" s="547"/>
      <c r="E15" s="219"/>
      <c r="F15" s="219"/>
      <c r="G15" s="219"/>
      <c r="H15" s="219"/>
      <c r="I15" s="219"/>
      <c r="J15" s="220"/>
    </row>
    <row r="16" spans="1:17">
      <c r="A16" s="221"/>
      <c r="B16" s="545" t="s">
        <v>150</v>
      </c>
      <c r="C16" s="545"/>
      <c r="D16" s="545"/>
      <c r="E16" s="222"/>
      <c r="F16" s="222"/>
      <c r="G16" s="222"/>
      <c r="H16" s="222"/>
      <c r="I16" s="222"/>
      <c r="J16" s="223"/>
    </row>
    <row r="17" spans="1:10">
      <c r="A17" s="221"/>
      <c r="B17" s="547" t="s">
        <v>151</v>
      </c>
      <c r="C17" s="547"/>
      <c r="D17" s="547"/>
      <c r="E17" s="222"/>
      <c r="F17" s="224"/>
      <c r="G17" s="224"/>
      <c r="H17" s="225">
        <f>SUM(H18:H20)</f>
        <v>0</v>
      </c>
      <c r="I17" s="225">
        <f>SUM(I18:I20)</f>
        <v>0</v>
      </c>
      <c r="J17" s="226"/>
    </row>
    <row r="18" spans="1:10">
      <c r="A18" s="227"/>
      <c r="B18" s="228"/>
      <c r="C18" s="546" t="s">
        <v>152</v>
      </c>
      <c r="D18" s="546"/>
      <c r="E18" s="222"/>
      <c r="F18" s="229"/>
      <c r="G18" s="229"/>
      <c r="H18" s="230">
        <v>0</v>
      </c>
      <c r="I18" s="230">
        <v>0</v>
      </c>
      <c r="J18" s="231"/>
    </row>
    <row r="19" spans="1:10">
      <c r="A19" s="227"/>
      <c r="B19" s="228"/>
      <c r="C19" s="546" t="s">
        <v>153</v>
      </c>
      <c r="D19" s="546"/>
      <c r="E19" s="222"/>
      <c r="F19" s="229"/>
      <c r="G19" s="229"/>
      <c r="H19" s="230">
        <v>0</v>
      </c>
      <c r="I19" s="230">
        <v>0</v>
      </c>
      <c r="J19" s="231"/>
    </row>
    <row r="20" spans="1:10">
      <c r="A20" s="227"/>
      <c r="B20" s="228"/>
      <c r="C20" s="546" t="s">
        <v>154</v>
      </c>
      <c r="D20" s="546"/>
      <c r="E20" s="222"/>
      <c r="F20" s="229"/>
      <c r="G20" s="229"/>
      <c r="H20" s="230">
        <v>0</v>
      </c>
      <c r="I20" s="230">
        <v>0</v>
      </c>
      <c r="J20" s="231"/>
    </row>
    <row r="21" spans="1:10" ht="9.9499999999999993" customHeight="1">
      <c r="A21" s="227"/>
      <c r="B21" s="228"/>
      <c r="C21" s="228"/>
      <c r="D21" s="232"/>
      <c r="E21" s="222"/>
      <c r="F21" s="233"/>
      <c r="G21" s="233"/>
      <c r="H21" s="234"/>
      <c r="I21" s="234"/>
      <c r="J21" s="231"/>
    </row>
    <row r="22" spans="1:10">
      <c r="A22" s="221"/>
      <c r="B22" s="547" t="s">
        <v>155</v>
      </c>
      <c r="C22" s="547"/>
      <c r="D22" s="547"/>
      <c r="E22" s="222"/>
      <c r="F22" s="224"/>
      <c r="G22" s="224"/>
      <c r="H22" s="225">
        <f>SUM(H23:H26)</f>
        <v>0</v>
      </c>
      <c r="I22" s="225">
        <f>SUM(I23:I26)</f>
        <v>0</v>
      </c>
      <c r="J22" s="226"/>
    </row>
    <row r="23" spans="1:10">
      <c r="A23" s="227"/>
      <c r="B23" s="228"/>
      <c r="C23" s="546" t="s">
        <v>156</v>
      </c>
      <c r="D23" s="546"/>
      <c r="E23" s="222"/>
      <c r="F23" s="229"/>
      <c r="G23" s="229"/>
      <c r="H23" s="230">
        <v>0</v>
      </c>
      <c r="I23" s="230">
        <v>0</v>
      </c>
      <c r="J23" s="231"/>
    </row>
    <row r="24" spans="1:10">
      <c r="A24" s="227"/>
      <c r="B24" s="228"/>
      <c r="C24" s="546" t="s">
        <v>157</v>
      </c>
      <c r="D24" s="546"/>
      <c r="E24" s="222"/>
      <c r="F24" s="229"/>
      <c r="G24" s="229"/>
      <c r="H24" s="230">
        <v>0</v>
      </c>
      <c r="I24" s="230">
        <v>0</v>
      </c>
      <c r="J24" s="231"/>
    </row>
    <row r="25" spans="1:10">
      <c r="A25" s="227"/>
      <c r="B25" s="228"/>
      <c r="C25" s="546" t="s">
        <v>153</v>
      </c>
      <c r="D25" s="546"/>
      <c r="E25" s="222"/>
      <c r="F25" s="229"/>
      <c r="G25" s="229"/>
      <c r="H25" s="230">
        <v>0</v>
      </c>
      <c r="I25" s="230">
        <v>0</v>
      </c>
      <c r="J25" s="231"/>
    </row>
    <row r="26" spans="1:10">
      <c r="A26" s="227"/>
      <c r="B26" s="207"/>
      <c r="C26" s="546" t="s">
        <v>154</v>
      </c>
      <c r="D26" s="546"/>
      <c r="E26" s="222"/>
      <c r="F26" s="229"/>
      <c r="G26" s="229"/>
      <c r="H26" s="235">
        <v>0</v>
      </c>
      <c r="I26" s="235">
        <v>0</v>
      </c>
      <c r="J26" s="231"/>
    </row>
    <row r="27" spans="1:10" ht="9.9499999999999993" customHeight="1">
      <c r="A27" s="227"/>
      <c r="B27" s="228"/>
      <c r="C27" s="228"/>
      <c r="D27" s="232"/>
      <c r="E27" s="222"/>
      <c r="F27" s="236"/>
      <c r="G27" s="236"/>
      <c r="H27" s="237"/>
      <c r="I27" s="237"/>
      <c r="J27" s="231"/>
    </row>
    <row r="28" spans="1:10">
      <c r="A28" s="238"/>
      <c r="B28" s="548" t="s">
        <v>158</v>
      </c>
      <c r="C28" s="548"/>
      <c r="D28" s="548"/>
      <c r="E28" s="239"/>
      <c r="F28" s="240"/>
      <c r="G28" s="240"/>
      <c r="H28" s="241">
        <f>H17+H22</f>
        <v>0</v>
      </c>
      <c r="I28" s="241">
        <f>I17+I22</f>
        <v>0</v>
      </c>
      <c r="J28" s="242"/>
    </row>
    <row r="29" spans="1:10">
      <c r="A29" s="221"/>
      <c r="B29" s="228"/>
      <c r="C29" s="228"/>
      <c r="D29" s="243"/>
      <c r="E29" s="222"/>
      <c r="F29" s="236"/>
      <c r="G29" s="236"/>
      <c r="H29" s="237"/>
      <c r="I29" s="237"/>
      <c r="J29" s="226"/>
    </row>
    <row r="30" spans="1:10">
      <c r="A30" s="221"/>
      <c r="B30" s="545" t="s">
        <v>159</v>
      </c>
      <c r="C30" s="545"/>
      <c r="D30" s="545"/>
      <c r="E30" s="222"/>
      <c r="F30" s="236"/>
      <c r="G30" s="236"/>
      <c r="H30" s="237"/>
      <c r="I30" s="237"/>
      <c r="J30" s="226"/>
    </row>
    <row r="31" spans="1:10">
      <c r="A31" s="221"/>
      <c r="B31" s="547" t="s">
        <v>151</v>
      </c>
      <c r="C31" s="547"/>
      <c r="D31" s="547"/>
      <c r="E31" s="222"/>
      <c r="F31" s="224"/>
      <c r="G31" s="224"/>
      <c r="H31" s="225">
        <f>SUM(H32:H34)</f>
        <v>0</v>
      </c>
      <c r="I31" s="225">
        <f>SUM(I32:I34)</f>
        <v>0</v>
      </c>
      <c r="J31" s="226"/>
    </row>
    <row r="32" spans="1:10">
      <c r="A32" s="227"/>
      <c r="B32" s="228"/>
      <c r="C32" s="546" t="s">
        <v>152</v>
      </c>
      <c r="D32" s="546"/>
      <c r="E32" s="222"/>
      <c r="F32" s="229"/>
      <c r="G32" s="229"/>
      <c r="H32" s="230">
        <v>0</v>
      </c>
      <c r="I32" s="230">
        <v>0</v>
      </c>
      <c r="J32" s="231"/>
    </row>
    <row r="33" spans="1:10">
      <c r="A33" s="227"/>
      <c r="B33" s="207"/>
      <c r="C33" s="546" t="s">
        <v>153</v>
      </c>
      <c r="D33" s="546"/>
      <c r="E33" s="207"/>
      <c r="F33" s="244"/>
      <c r="G33" s="244"/>
      <c r="H33" s="230">
        <v>0</v>
      </c>
      <c r="I33" s="230">
        <v>0</v>
      </c>
      <c r="J33" s="231"/>
    </row>
    <row r="34" spans="1:10">
      <c r="A34" s="227"/>
      <c r="B34" s="207"/>
      <c r="C34" s="546" t="s">
        <v>154</v>
      </c>
      <c r="D34" s="546"/>
      <c r="E34" s="207"/>
      <c r="F34" s="244"/>
      <c r="G34" s="244"/>
      <c r="H34" s="230">
        <v>0</v>
      </c>
      <c r="I34" s="230">
        <v>0</v>
      </c>
      <c r="J34" s="231"/>
    </row>
    <row r="35" spans="1:10" ht="9.9499999999999993" customHeight="1">
      <c r="A35" s="227"/>
      <c r="B35" s="228"/>
      <c r="C35" s="228"/>
      <c r="D35" s="232"/>
      <c r="E35" s="222"/>
      <c r="F35" s="236"/>
      <c r="G35" s="236"/>
      <c r="H35" s="237"/>
      <c r="I35" s="237"/>
      <c r="J35" s="231"/>
    </row>
    <row r="36" spans="1:10">
      <c r="A36" s="221"/>
      <c r="B36" s="547" t="s">
        <v>155</v>
      </c>
      <c r="C36" s="547"/>
      <c r="D36" s="547"/>
      <c r="E36" s="222"/>
      <c r="F36" s="224"/>
      <c r="G36" s="224"/>
      <c r="H36" s="225">
        <f>SUM(H37:H40)</f>
        <v>0</v>
      </c>
      <c r="I36" s="225">
        <f>SUM(I37:I40)</f>
        <v>0</v>
      </c>
      <c r="J36" s="226"/>
    </row>
    <row r="37" spans="1:10">
      <c r="A37" s="227"/>
      <c r="B37" s="228"/>
      <c r="C37" s="546" t="s">
        <v>156</v>
      </c>
      <c r="D37" s="546"/>
      <c r="E37" s="222"/>
      <c r="F37" s="229"/>
      <c r="G37" s="229"/>
      <c r="H37" s="230">
        <v>0</v>
      </c>
      <c r="I37" s="230">
        <v>0</v>
      </c>
      <c r="J37" s="231"/>
    </row>
    <row r="38" spans="1:10">
      <c r="A38" s="227"/>
      <c r="B38" s="228"/>
      <c r="C38" s="546" t="s">
        <v>157</v>
      </c>
      <c r="D38" s="546"/>
      <c r="E38" s="222"/>
      <c r="F38" s="229"/>
      <c r="G38" s="229"/>
      <c r="H38" s="230">
        <v>0</v>
      </c>
      <c r="I38" s="230">
        <v>0</v>
      </c>
      <c r="J38" s="231"/>
    </row>
    <row r="39" spans="1:10">
      <c r="A39" s="227"/>
      <c r="B39" s="228"/>
      <c r="C39" s="546" t="s">
        <v>153</v>
      </c>
      <c r="D39" s="546"/>
      <c r="E39" s="222"/>
      <c r="F39" s="229"/>
      <c r="G39" s="229"/>
      <c r="H39" s="230">
        <v>0</v>
      </c>
      <c r="I39" s="230">
        <v>0</v>
      </c>
      <c r="J39" s="231"/>
    </row>
    <row r="40" spans="1:10">
      <c r="A40" s="227"/>
      <c r="B40" s="222"/>
      <c r="C40" s="546" t="s">
        <v>154</v>
      </c>
      <c r="D40" s="546"/>
      <c r="E40" s="222"/>
      <c r="F40" s="229"/>
      <c r="G40" s="229"/>
      <c r="H40" s="230">
        <v>0</v>
      </c>
      <c r="I40" s="230">
        <v>0</v>
      </c>
      <c r="J40" s="231"/>
    </row>
    <row r="41" spans="1:10" ht="9.9499999999999993" customHeight="1">
      <c r="A41" s="227"/>
      <c r="B41" s="222"/>
      <c r="C41" s="222"/>
      <c r="D41" s="232"/>
      <c r="E41" s="222"/>
      <c r="F41" s="236"/>
      <c r="G41" s="236"/>
      <c r="H41" s="237"/>
      <c r="I41" s="237"/>
      <c r="J41" s="231"/>
    </row>
    <row r="42" spans="1:10">
      <c r="A42" s="238"/>
      <c r="B42" s="548" t="s">
        <v>160</v>
      </c>
      <c r="C42" s="548"/>
      <c r="D42" s="548"/>
      <c r="E42" s="239"/>
      <c r="F42" s="245"/>
      <c r="G42" s="245"/>
      <c r="H42" s="241">
        <f>+H31+H36</f>
        <v>0</v>
      </c>
      <c r="I42" s="241">
        <f>+I31+I36</f>
        <v>0</v>
      </c>
      <c r="J42" s="242"/>
    </row>
    <row r="43" spans="1:10">
      <c r="A43" s="227"/>
      <c r="B43" s="228"/>
      <c r="C43" s="228"/>
      <c r="D43" s="232"/>
      <c r="E43" s="222"/>
      <c r="F43" s="236"/>
      <c r="G43" s="236"/>
      <c r="H43" s="237"/>
      <c r="I43" s="237"/>
      <c r="J43" s="231"/>
    </row>
    <row r="44" spans="1:10">
      <c r="A44" s="227"/>
      <c r="B44" s="547" t="s">
        <v>161</v>
      </c>
      <c r="C44" s="547"/>
      <c r="D44" s="547"/>
      <c r="E44" s="222"/>
      <c r="F44" s="229"/>
      <c r="G44" s="229"/>
      <c r="H44" s="246">
        <v>2191100</v>
      </c>
      <c r="I44" s="247">
        <v>2086070</v>
      </c>
      <c r="J44" s="231"/>
    </row>
    <row r="45" spans="1:10">
      <c r="A45" s="227"/>
      <c r="B45" s="228"/>
      <c r="C45" s="228"/>
      <c r="D45" s="232"/>
      <c r="E45" s="222"/>
      <c r="F45" s="236"/>
      <c r="G45" s="236"/>
      <c r="H45" s="237"/>
      <c r="I45" s="237"/>
      <c r="J45" s="231"/>
    </row>
    <row r="46" spans="1:10">
      <c r="A46" s="248"/>
      <c r="B46" s="544" t="s">
        <v>162</v>
      </c>
      <c r="C46" s="544"/>
      <c r="D46" s="544"/>
      <c r="E46" s="249"/>
      <c r="F46" s="250"/>
      <c r="G46" s="250"/>
      <c r="H46" s="251">
        <f>H28+H42+H44</f>
        <v>2191100</v>
      </c>
      <c r="I46" s="251">
        <f>I28+I42+I44</f>
        <v>2086070</v>
      </c>
      <c r="J46" s="252"/>
    </row>
    <row r="47" spans="1:10" ht="6" customHeight="1">
      <c r="B47" s="545"/>
      <c r="C47" s="545"/>
      <c r="D47" s="545"/>
      <c r="E47" s="545"/>
      <c r="F47" s="545"/>
      <c r="G47" s="545"/>
      <c r="H47" s="545"/>
      <c r="I47" s="545"/>
      <c r="J47" s="545"/>
    </row>
    <row r="48" spans="1:10" ht="6" customHeight="1">
      <c r="B48" s="253"/>
      <c r="C48" s="253"/>
      <c r="D48" s="254"/>
      <c r="E48" s="255"/>
      <c r="F48" s="254"/>
      <c r="G48" s="255"/>
      <c r="H48" s="255"/>
      <c r="I48" s="255"/>
    </row>
    <row r="49" spans="1:10" s="205" customFormat="1" ht="15" customHeight="1">
      <c r="A49" s="206"/>
      <c r="B49" s="546" t="s">
        <v>4</v>
      </c>
      <c r="C49" s="546"/>
      <c r="D49" s="546"/>
      <c r="E49" s="546"/>
      <c r="F49" s="546"/>
      <c r="G49" s="546"/>
      <c r="H49" s="546"/>
      <c r="I49" s="546"/>
      <c r="J49" s="546"/>
    </row>
    <row r="50" spans="1:10" s="205" customFormat="1" ht="28.5" customHeight="1">
      <c r="A50" s="206"/>
      <c r="B50" s="232"/>
      <c r="C50" s="256"/>
      <c r="D50" s="257"/>
      <c r="E50" s="257"/>
      <c r="F50" s="206"/>
      <c r="G50" s="258"/>
      <c r="H50" s="259"/>
      <c r="I50" s="259"/>
      <c r="J50" s="257"/>
    </row>
    <row r="51" spans="1:10" s="205" customFormat="1" ht="25.5" customHeight="1">
      <c r="A51" s="206"/>
      <c r="B51" s="232"/>
      <c r="C51" s="499"/>
      <c r="D51" s="499"/>
      <c r="E51" s="257"/>
      <c r="F51" s="206"/>
      <c r="G51" s="500"/>
      <c r="H51" s="500"/>
      <c r="I51" s="257"/>
      <c r="J51" s="257"/>
    </row>
    <row r="52" spans="1:10" s="205" customFormat="1" ht="14.1" customHeight="1">
      <c r="A52" s="206"/>
      <c r="B52" s="237"/>
      <c r="C52" s="501" t="s">
        <v>163</v>
      </c>
      <c r="D52" s="501"/>
      <c r="E52" s="257"/>
      <c r="F52" s="257"/>
      <c r="G52" s="501" t="s">
        <v>164</v>
      </c>
      <c r="H52" s="501"/>
      <c r="I52" s="222"/>
      <c r="J52" s="257"/>
    </row>
    <row r="53" spans="1:10" s="205" customFormat="1" ht="14.1" customHeight="1">
      <c r="A53" s="206"/>
      <c r="B53" s="260"/>
      <c r="C53" s="497" t="s">
        <v>165</v>
      </c>
      <c r="D53" s="497"/>
      <c r="E53" s="261"/>
      <c r="F53" s="261"/>
      <c r="G53" s="497" t="s">
        <v>0</v>
      </c>
      <c r="H53" s="497"/>
      <c r="I53" s="222"/>
      <c r="J53" s="257"/>
    </row>
    <row r="60" spans="1:10">
      <c r="A60" s="204">
        <v>9</v>
      </c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showGridLines="0" zoomScale="90" zoomScaleNormal="90" workbookViewId="0">
      <selection activeCell="G39" sqref="G39"/>
    </sheetView>
  </sheetViews>
  <sheetFormatPr baseColWidth="10" defaultColWidth="0" defaultRowHeight="15" zeroHeight="1"/>
  <cols>
    <col min="1" max="1" width="3.42578125" customWidth="1"/>
    <col min="2" max="2" width="3.7109375" customWidth="1"/>
    <col min="3" max="3" width="11.42578125" customWidth="1"/>
    <col min="4" max="4" width="46.140625" customWidth="1"/>
    <col min="5" max="9" width="21" customWidth="1"/>
    <col min="10" max="10" width="4.5703125" customWidth="1"/>
    <col min="11" max="11" width="3" customWidth="1"/>
    <col min="257" max="257" width="3.42578125" customWidth="1"/>
    <col min="258" max="258" width="3.7109375" customWidth="1"/>
    <col min="259" max="259" width="11.42578125" customWidth="1"/>
    <col min="260" max="260" width="46.140625" customWidth="1"/>
    <col min="261" max="265" width="21" customWidth="1"/>
    <col min="266" max="266" width="4.5703125" customWidth="1"/>
    <col min="267" max="267" width="3" customWidth="1"/>
    <col min="513" max="513" width="3.42578125" customWidth="1"/>
    <col min="514" max="514" width="3.7109375" customWidth="1"/>
    <col min="515" max="515" width="11.42578125" customWidth="1"/>
    <col min="516" max="516" width="46.140625" customWidth="1"/>
    <col min="517" max="521" width="21" customWidth="1"/>
    <col min="522" max="522" width="4.5703125" customWidth="1"/>
    <col min="523" max="523" width="3" customWidth="1"/>
    <col min="769" max="769" width="3.42578125" customWidth="1"/>
    <col min="770" max="770" width="3.7109375" customWidth="1"/>
    <col min="771" max="771" width="11.42578125" customWidth="1"/>
    <col min="772" max="772" width="46.140625" customWidth="1"/>
    <col min="773" max="777" width="21" customWidth="1"/>
    <col min="778" max="778" width="4.5703125" customWidth="1"/>
    <col min="779" max="779" width="3" customWidth="1"/>
    <col min="1025" max="1025" width="3.42578125" customWidth="1"/>
    <col min="1026" max="1026" width="3.7109375" customWidth="1"/>
    <col min="1027" max="1027" width="11.42578125" customWidth="1"/>
    <col min="1028" max="1028" width="46.140625" customWidth="1"/>
    <col min="1029" max="1033" width="21" customWidth="1"/>
    <col min="1034" max="1034" width="4.5703125" customWidth="1"/>
    <col min="1035" max="1035" width="3" customWidth="1"/>
    <col min="1281" max="1281" width="3.42578125" customWidth="1"/>
    <col min="1282" max="1282" width="3.7109375" customWidth="1"/>
    <col min="1283" max="1283" width="11.42578125" customWidth="1"/>
    <col min="1284" max="1284" width="46.140625" customWidth="1"/>
    <col min="1285" max="1289" width="21" customWidth="1"/>
    <col min="1290" max="1290" width="4.5703125" customWidth="1"/>
    <col min="1291" max="1291" width="3" customWidth="1"/>
    <col min="1537" max="1537" width="3.42578125" customWidth="1"/>
    <col min="1538" max="1538" width="3.7109375" customWidth="1"/>
    <col min="1539" max="1539" width="11.42578125" customWidth="1"/>
    <col min="1540" max="1540" width="46.140625" customWidth="1"/>
    <col min="1541" max="1545" width="21" customWidth="1"/>
    <col min="1546" max="1546" width="4.5703125" customWidth="1"/>
    <col min="1547" max="1547" width="3" customWidth="1"/>
    <col min="1793" max="1793" width="3.42578125" customWidth="1"/>
    <col min="1794" max="1794" width="3.7109375" customWidth="1"/>
    <col min="1795" max="1795" width="11.42578125" customWidth="1"/>
    <col min="1796" max="1796" width="46.140625" customWidth="1"/>
    <col min="1797" max="1801" width="21" customWidth="1"/>
    <col min="1802" max="1802" width="4.5703125" customWidth="1"/>
    <col min="1803" max="1803" width="3" customWidth="1"/>
    <col min="2049" max="2049" width="3.42578125" customWidth="1"/>
    <col min="2050" max="2050" width="3.7109375" customWidth="1"/>
    <col min="2051" max="2051" width="11.42578125" customWidth="1"/>
    <col min="2052" max="2052" width="46.140625" customWidth="1"/>
    <col min="2053" max="2057" width="21" customWidth="1"/>
    <col min="2058" max="2058" width="4.5703125" customWidth="1"/>
    <col min="2059" max="2059" width="3" customWidth="1"/>
    <col min="2305" max="2305" width="3.42578125" customWidth="1"/>
    <col min="2306" max="2306" width="3.7109375" customWidth="1"/>
    <col min="2307" max="2307" width="11.42578125" customWidth="1"/>
    <col min="2308" max="2308" width="46.140625" customWidth="1"/>
    <col min="2309" max="2313" width="21" customWidth="1"/>
    <col min="2314" max="2314" width="4.5703125" customWidth="1"/>
    <col min="2315" max="2315" width="3" customWidth="1"/>
    <col min="2561" max="2561" width="3.42578125" customWidth="1"/>
    <col min="2562" max="2562" width="3.7109375" customWidth="1"/>
    <col min="2563" max="2563" width="11.42578125" customWidth="1"/>
    <col min="2564" max="2564" width="46.140625" customWidth="1"/>
    <col min="2565" max="2569" width="21" customWidth="1"/>
    <col min="2570" max="2570" width="4.5703125" customWidth="1"/>
    <col min="2571" max="2571" width="3" customWidth="1"/>
    <col min="2817" max="2817" width="3.42578125" customWidth="1"/>
    <col min="2818" max="2818" width="3.7109375" customWidth="1"/>
    <col min="2819" max="2819" width="11.42578125" customWidth="1"/>
    <col min="2820" max="2820" width="46.140625" customWidth="1"/>
    <col min="2821" max="2825" width="21" customWidth="1"/>
    <col min="2826" max="2826" width="4.5703125" customWidth="1"/>
    <col min="2827" max="2827" width="3" customWidth="1"/>
    <col min="3073" max="3073" width="3.42578125" customWidth="1"/>
    <col min="3074" max="3074" width="3.7109375" customWidth="1"/>
    <col min="3075" max="3075" width="11.42578125" customWidth="1"/>
    <col min="3076" max="3076" width="46.140625" customWidth="1"/>
    <col min="3077" max="3081" width="21" customWidth="1"/>
    <col min="3082" max="3082" width="4.5703125" customWidth="1"/>
    <col min="3083" max="3083" width="3" customWidth="1"/>
    <col min="3329" max="3329" width="3.42578125" customWidth="1"/>
    <col min="3330" max="3330" width="3.7109375" customWidth="1"/>
    <col min="3331" max="3331" width="11.42578125" customWidth="1"/>
    <col min="3332" max="3332" width="46.140625" customWidth="1"/>
    <col min="3333" max="3337" width="21" customWidth="1"/>
    <col min="3338" max="3338" width="4.5703125" customWidth="1"/>
    <col min="3339" max="3339" width="3" customWidth="1"/>
    <col min="3585" max="3585" width="3.42578125" customWidth="1"/>
    <col min="3586" max="3586" width="3.7109375" customWidth="1"/>
    <col min="3587" max="3587" width="11.42578125" customWidth="1"/>
    <col min="3588" max="3588" width="46.140625" customWidth="1"/>
    <col min="3589" max="3593" width="21" customWidth="1"/>
    <col min="3594" max="3594" width="4.5703125" customWidth="1"/>
    <col min="3595" max="3595" width="3" customWidth="1"/>
    <col min="3841" max="3841" width="3.42578125" customWidth="1"/>
    <col min="3842" max="3842" width="3.7109375" customWidth="1"/>
    <col min="3843" max="3843" width="11.42578125" customWidth="1"/>
    <col min="3844" max="3844" width="46.140625" customWidth="1"/>
    <col min="3845" max="3849" width="21" customWidth="1"/>
    <col min="3850" max="3850" width="4.5703125" customWidth="1"/>
    <col min="3851" max="3851" width="3" customWidth="1"/>
    <col min="4097" max="4097" width="3.42578125" customWidth="1"/>
    <col min="4098" max="4098" width="3.7109375" customWidth="1"/>
    <col min="4099" max="4099" width="11.42578125" customWidth="1"/>
    <col min="4100" max="4100" width="46.140625" customWidth="1"/>
    <col min="4101" max="4105" width="21" customWidth="1"/>
    <col min="4106" max="4106" width="4.5703125" customWidth="1"/>
    <col min="4107" max="4107" width="3" customWidth="1"/>
    <col min="4353" max="4353" width="3.42578125" customWidth="1"/>
    <col min="4354" max="4354" width="3.7109375" customWidth="1"/>
    <col min="4355" max="4355" width="11.42578125" customWidth="1"/>
    <col min="4356" max="4356" width="46.140625" customWidth="1"/>
    <col min="4357" max="4361" width="21" customWidth="1"/>
    <col min="4362" max="4362" width="4.5703125" customWidth="1"/>
    <col min="4363" max="4363" width="3" customWidth="1"/>
    <col min="4609" max="4609" width="3.42578125" customWidth="1"/>
    <col min="4610" max="4610" width="3.7109375" customWidth="1"/>
    <col min="4611" max="4611" width="11.42578125" customWidth="1"/>
    <col min="4612" max="4612" width="46.140625" customWidth="1"/>
    <col min="4613" max="4617" width="21" customWidth="1"/>
    <col min="4618" max="4618" width="4.5703125" customWidth="1"/>
    <col min="4619" max="4619" width="3" customWidth="1"/>
    <col min="4865" max="4865" width="3.42578125" customWidth="1"/>
    <col min="4866" max="4866" width="3.7109375" customWidth="1"/>
    <col min="4867" max="4867" width="11.42578125" customWidth="1"/>
    <col min="4868" max="4868" width="46.140625" customWidth="1"/>
    <col min="4869" max="4873" width="21" customWidth="1"/>
    <col min="4874" max="4874" width="4.5703125" customWidth="1"/>
    <col min="4875" max="4875" width="3" customWidth="1"/>
    <col min="5121" max="5121" width="3.42578125" customWidth="1"/>
    <col min="5122" max="5122" width="3.7109375" customWidth="1"/>
    <col min="5123" max="5123" width="11.42578125" customWidth="1"/>
    <col min="5124" max="5124" width="46.140625" customWidth="1"/>
    <col min="5125" max="5129" width="21" customWidth="1"/>
    <col min="5130" max="5130" width="4.5703125" customWidth="1"/>
    <col min="5131" max="5131" width="3" customWidth="1"/>
    <col min="5377" max="5377" width="3.42578125" customWidth="1"/>
    <col min="5378" max="5378" width="3.7109375" customWidth="1"/>
    <col min="5379" max="5379" width="11.42578125" customWidth="1"/>
    <col min="5380" max="5380" width="46.140625" customWidth="1"/>
    <col min="5381" max="5385" width="21" customWidth="1"/>
    <col min="5386" max="5386" width="4.5703125" customWidth="1"/>
    <col min="5387" max="5387" width="3" customWidth="1"/>
    <col min="5633" max="5633" width="3.42578125" customWidth="1"/>
    <col min="5634" max="5634" width="3.7109375" customWidth="1"/>
    <col min="5635" max="5635" width="11.42578125" customWidth="1"/>
    <col min="5636" max="5636" width="46.140625" customWidth="1"/>
    <col min="5637" max="5641" width="21" customWidth="1"/>
    <col min="5642" max="5642" width="4.5703125" customWidth="1"/>
    <col min="5643" max="5643" width="3" customWidth="1"/>
    <col min="5889" max="5889" width="3.42578125" customWidth="1"/>
    <col min="5890" max="5890" width="3.7109375" customWidth="1"/>
    <col min="5891" max="5891" width="11.42578125" customWidth="1"/>
    <col min="5892" max="5892" width="46.140625" customWidth="1"/>
    <col min="5893" max="5897" width="21" customWidth="1"/>
    <col min="5898" max="5898" width="4.5703125" customWidth="1"/>
    <col min="5899" max="5899" width="3" customWidth="1"/>
    <col min="6145" max="6145" width="3.42578125" customWidth="1"/>
    <col min="6146" max="6146" width="3.7109375" customWidth="1"/>
    <col min="6147" max="6147" width="11.42578125" customWidth="1"/>
    <col min="6148" max="6148" width="46.140625" customWidth="1"/>
    <col min="6149" max="6153" width="21" customWidth="1"/>
    <col min="6154" max="6154" width="4.5703125" customWidth="1"/>
    <col min="6155" max="6155" width="3" customWidth="1"/>
    <col min="6401" max="6401" width="3.42578125" customWidth="1"/>
    <col min="6402" max="6402" width="3.7109375" customWidth="1"/>
    <col min="6403" max="6403" width="11.42578125" customWidth="1"/>
    <col min="6404" max="6404" width="46.140625" customWidth="1"/>
    <col min="6405" max="6409" width="21" customWidth="1"/>
    <col min="6410" max="6410" width="4.5703125" customWidth="1"/>
    <col min="6411" max="6411" width="3" customWidth="1"/>
    <col min="6657" max="6657" width="3.42578125" customWidth="1"/>
    <col min="6658" max="6658" width="3.7109375" customWidth="1"/>
    <col min="6659" max="6659" width="11.42578125" customWidth="1"/>
    <col min="6660" max="6660" width="46.140625" customWidth="1"/>
    <col min="6661" max="6665" width="21" customWidth="1"/>
    <col min="6666" max="6666" width="4.5703125" customWidth="1"/>
    <col min="6667" max="6667" width="3" customWidth="1"/>
    <col min="6913" max="6913" width="3.42578125" customWidth="1"/>
    <col min="6914" max="6914" width="3.7109375" customWidth="1"/>
    <col min="6915" max="6915" width="11.42578125" customWidth="1"/>
    <col min="6916" max="6916" width="46.140625" customWidth="1"/>
    <col min="6917" max="6921" width="21" customWidth="1"/>
    <col min="6922" max="6922" width="4.5703125" customWidth="1"/>
    <col min="6923" max="6923" width="3" customWidth="1"/>
    <col min="7169" max="7169" width="3.42578125" customWidth="1"/>
    <col min="7170" max="7170" width="3.7109375" customWidth="1"/>
    <col min="7171" max="7171" width="11.42578125" customWidth="1"/>
    <col min="7172" max="7172" width="46.140625" customWidth="1"/>
    <col min="7173" max="7177" width="21" customWidth="1"/>
    <col min="7178" max="7178" width="4.5703125" customWidth="1"/>
    <col min="7179" max="7179" width="3" customWidth="1"/>
    <col min="7425" max="7425" width="3.42578125" customWidth="1"/>
    <col min="7426" max="7426" width="3.7109375" customWidth="1"/>
    <col min="7427" max="7427" width="11.42578125" customWidth="1"/>
    <col min="7428" max="7428" width="46.140625" customWidth="1"/>
    <col min="7429" max="7433" width="21" customWidth="1"/>
    <col min="7434" max="7434" width="4.5703125" customWidth="1"/>
    <col min="7435" max="7435" width="3" customWidth="1"/>
    <col min="7681" max="7681" width="3.42578125" customWidth="1"/>
    <col min="7682" max="7682" width="3.7109375" customWidth="1"/>
    <col min="7683" max="7683" width="11.42578125" customWidth="1"/>
    <col min="7684" max="7684" width="46.140625" customWidth="1"/>
    <col min="7685" max="7689" width="21" customWidth="1"/>
    <col min="7690" max="7690" width="4.5703125" customWidth="1"/>
    <col min="7691" max="7691" width="3" customWidth="1"/>
    <col min="7937" max="7937" width="3.42578125" customWidth="1"/>
    <col min="7938" max="7938" width="3.7109375" customWidth="1"/>
    <col min="7939" max="7939" width="11.42578125" customWidth="1"/>
    <col min="7940" max="7940" width="46.140625" customWidth="1"/>
    <col min="7941" max="7945" width="21" customWidth="1"/>
    <col min="7946" max="7946" width="4.5703125" customWidth="1"/>
    <col min="7947" max="7947" width="3" customWidth="1"/>
    <col min="8193" max="8193" width="3.42578125" customWidth="1"/>
    <col min="8194" max="8194" width="3.7109375" customWidth="1"/>
    <col min="8195" max="8195" width="11.42578125" customWidth="1"/>
    <col min="8196" max="8196" width="46.140625" customWidth="1"/>
    <col min="8197" max="8201" width="21" customWidth="1"/>
    <col min="8202" max="8202" width="4.5703125" customWidth="1"/>
    <col min="8203" max="8203" width="3" customWidth="1"/>
    <col min="8449" max="8449" width="3.42578125" customWidth="1"/>
    <col min="8450" max="8450" width="3.7109375" customWidth="1"/>
    <col min="8451" max="8451" width="11.42578125" customWidth="1"/>
    <col min="8452" max="8452" width="46.140625" customWidth="1"/>
    <col min="8453" max="8457" width="21" customWidth="1"/>
    <col min="8458" max="8458" width="4.5703125" customWidth="1"/>
    <col min="8459" max="8459" width="3" customWidth="1"/>
    <col min="8705" max="8705" width="3.42578125" customWidth="1"/>
    <col min="8706" max="8706" width="3.7109375" customWidth="1"/>
    <col min="8707" max="8707" width="11.42578125" customWidth="1"/>
    <col min="8708" max="8708" width="46.140625" customWidth="1"/>
    <col min="8709" max="8713" width="21" customWidth="1"/>
    <col min="8714" max="8714" width="4.5703125" customWidth="1"/>
    <col min="8715" max="8715" width="3" customWidth="1"/>
    <col min="8961" max="8961" width="3.42578125" customWidth="1"/>
    <col min="8962" max="8962" width="3.7109375" customWidth="1"/>
    <col min="8963" max="8963" width="11.42578125" customWidth="1"/>
    <col min="8964" max="8964" width="46.140625" customWidth="1"/>
    <col min="8965" max="8969" width="21" customWidth="1"/>
    <col min="8970" max="8970" width="4.5703125" customWidth="1"/>
    <col min="8971" max="8971" width="3" customWidth="1"/>
    <col min="9217" max="9217" width="3.42578125" customWidth="1"/>
    <col min="9218" max="9218" width="3.7109375" customWidth="1"/>
    <col min="9219" max="9219" width="11.42578125" customWidth="1"/>
    <col min="9220" max="9220" width="46.140625" customWidth="1"/>
    <col min="9221" max="9225" width="21" customWidth="1"/>
    <col min="9226" max="9226" width="4.5703125" customWidth="1"/>
    <col min="9227" max="9227" width="3" customWidth="1"/>
    <col min="9473" max="9473" width="3.42578125" customWidth="1"/>
    <col min="9474" max="9474" width="3.7109375" customWidth="1"/>
    <col min="9475" max="9475" width="11.42578125" customWidth="1"/>
    <col min="9476" max="9476" width="46.140625" customWidth="1"/>
    <col min="9477" max="9481" width="21" customWidth="1"/>
    <col min="9482" max="9482" width="4.5703125" customWidth="1"/>
    <col min="9483" max="9483" width="3" customWidth="1"/>
    <col min="9729" max="9729" width="3.42578125" customWidth="1"/>
    <col min="9730" max="9730" width="3.7109375" customWidth="1"/>
    <col min="9731" max="9731" width="11.42578125" customWidth="1"/>
    <col min="9732" max="9732" width="46.140625" customWidth="1"/>
    <col min="9733" max="9737" width="21" customWidth="1"/>
    <col min="9738" max="9738" width="4.5703125" customWidth="1"/>
    <col min="9739" max="9739" width="3" customWidth="1"/>
    <col min="9985" max="9985" width="3.42578125" customWidth="1"/>
    <col min="9986" max="9986" width="3.7109375" customWidth="1"/>
    <col min="9987" max="9987" width="11.42578125" customWidth="1"/>
    <col min="9988" max="9988" width="46.140625" customWidth="1"/>
    <col min="9989" max="9993" width="21" customWidth="1"/>
    <col min="9994" max="9994" width="4.5703125" customWidth="1"/>
    <col min="9995" max="9995" width="3" customWidth="1"/>
    <col min="10241" max="10241" width="3.42578125" customWidth="1"/>
    <col min="10242" max="10242" width="3.7109375" customWidth="1"/>
    <col min="10243" max="10243" width="11.42578125" customWidth="1"/>
    <col min="10244" max="10244" width="46.140625" customWidth="1"/>
    <col min="10245" max="10249" width="21" customWidth="1"/>
    <col min="10250" max="10250" width="4.5703125" customWidth="1"/>
    <col min="10251" max="10251" width="3" customWidth="1"/>
    <col min="10497" max="10497" width="3.42578125" customWidth="1"/>
    <col min="10498" max="10498" width="3.7109375" customWidth="1"/>
    <col min="10499" max="10499" width="11.42578125" customWidth="1"/>
    <col min="10500" max="10500" width="46.140625" customWidth="1"/>
    <col min="10501" max="10505" width="21" customWidth="1"/>
    <col min="10506" max="10506" width="4.5703125" customWidth="1"/>
    <col min="10507" max="10507" width="3" customWidth="1"/>
    <col min="10753" max="10753" width="3.42578125" customWidth="1"/>
    <col min="10754" max="10754" width="3.7109375" customWidth="1"/>
    <col min="10755" max="10755" width="11.42578125" customWidth="1"/>
    <col min="10756" max="10756" width="46.140625" customWidth="1"/>
    <col min="10757" max="10761" width="21" customWidth="1"/>
    <col min="10762" max="10762" width="4.5703125" customWidth="1"/>
    <col min="10763" max="10763" width="3" customWidth="1"/>
    <col min="11009" max="11009" width="3.42578125" customWidth="1"/>
    <col min="11010" max="11010" width="3.7109375" customWidth="1"/>
    <col min="11011" max="11011" width="11.42578125" customWidth="1"/>
    <col min="11012" max="11012" width="46.140625" customWidth="1"/>
    <col min="11013" max="11017" width="21" customWidth="1"/>
    <col min="11018" max="11018" width="4.5703125" customWidth="1"/>
    <col min="11019" max="11019" width="3" customWidth="1"/>
    <col min="11265" max="11265" width="3.42578125" customWidth="1"/>
    <col min="11266" max="11266" width="3.7109375" customWidth="1"/>
    <col min="11267" max="11267" width="11.42578125" customWidth="1"/>
    <col min="11268" max="11268" width="46.140625" customWidth="1"/>
    <col min="11269" max="11273" width="21" customWidth="1"/>
    <col min="11274" max="11274" width="4.5703125" customWidth="1"/>
    <col min="11275" max="11275" width="3" customWidth="1"/>
    <col min="11521" max="11521" width="3.42578125" customWidth="1"/>
    <col min="11522" max="11522" width="3.7109375" customWidth="1"/>
    <col min="11523" max="11523" width="11.42578125" customWidth="1"/>
    <col min="11524" max="11524" width="46.140625" customWidth="1"/>
    <col min="11525" max="11529" width="21" customWidth="1"/>
    <col min="11530" max="11530" width="4.5703125" customWidth="1"/>
    <col min="11531" max="11531" width="3" customWidth="1"/>
    <col min="11777" max="11777" width="3.42578125" customWidth="1"/>
    <col min="11778" max="11778" width="3.7109375" customWidth="1"/>
    <col min="11779" max="11779" width="11.42578125" customWidth="1"/>
    <col min="11780" max="11780" width="46.140625" customWidth="1"/>
    <col min="11781" max="11785" width="21" customWidth="1"/>
    <col min="11786" max="11786" width="4.5703125" customWidth="1"/>
    <col min="11787" max="11787" width="3" customWidth="1"/>
    <col min="12033" max="12033" width="3.42578125" customWidth="1"/>
    <col min="12034" max="12034" width="3.7109375" customWidth="1"/>
    <col min="12035" max="12035" width="11.42578125" customWidth="1"/>
    <col min="12036" max="12036" width="46.140625" customWidth="1"/>
    <col min="12037" max="12041" width="21" customWidth="1"/>
    <col min="12042" max="12042" width="4.5703125" customWidth="1"/>
    <col min="12043" max="12043" width="3" customWidth="1"/>
    <col min="12289" max="12289" width="3.42578125" customWidth="1"/>
    <col min="12290" max="12290" width="3.7109375" customWidth="1"/>
    <col min="12291" max="12291" width="11.42578125" customWidth="1"/>
    <col min="12292" max="12292" width="46.140625" customWidth="1"/>
    <col min="12293" max="12297" width="21" customWidth="1"/>
    <col min="12298" max="12298" width="4.5703125" customWidth="1"/>
    <col min="12299" max="12299" width="3" customWidth="1"/>
    <col min="12545" max="12545" width="3.42578125" customWidth="1"/>
    <col min="12546" max="12546" width="3.7109375" customWidth="1"/>
    <col min="12547" max="12547" width="11.42578125" customWidth="1"/>
    <col min="12548" max="12548" width="46.140625" customWidth="1"/>
    <col min="12549" max="12553" width="21" customWidth="1"/>
    <col min="12554" max="12554" width="4.5703125" customWidth="1"/>
    <col min="12555" max="12555" width="3" customWidth="1"/>
    <col min="12801" max="12801" width="3.42578125" customWidth="1"/>
    <col min="12802" max="12802" width="3.7109375" customWidth="1"/>
    <col min="12803" max="12803" width="11.42578125" customWidth="1"/>
    <col min="12804" max="12804" width="46.140625" customWidth="1"/>
    <col min="12805" max="12809" width="21" customWidth="1"/>
    <col min="12810" max="12810" width="4.5703125" customWidth="1"/>
    <col min="12811" max="12811" width="3" customWidth="1"/>
    <col min="13057" max="13057" width="3.42578125" customWidth="1"/>
    <col min="13058" max="13058" width="3.7109375" customWidth="1"/>
    <col min="13059" max="13059" width="11.42578125" customWidth="1"/>
    <col min="13060" max="13060" width="46.140625" customWidth="1"/>
    <col min="13061" max="13065" width="21" customWidth="1"/>
    <col min="13066" max="13066" width="4.5703125" customWidth="1"/>
    <col min="13067" max="13067" width="3" customWidth="1"/>
    <col min="13313" max="13313" width="3.42578125" customWidth="1"/>
    <col min="13314" max="13314" width="3.7109375" customWidth="1"/>
    <col min="13315" max="13315" width="11.42578125" customWidth="1"/>
    <col min="13316" max="13316" width="46.140625" customWidth="1"/>
    <col min="13317" max="13321" width="21" customWidth="1"/>
    <col min="13322" max="13322" width="4.5703125" customWidth="1"/>
    <col min="13323" max="13323" width="3" customWidth="1"/>
    <col min="13569" max="13569" width="3.42578125" customWidth="1"/>
    <col min="13570" max="13570" width="3.7109375" customWidth="1"/>
    <col min="13571" max="13571" width="11.42578125" customWidth="1"/>
    <col min="13572" max="13572" width="46.140625" customWidth="1"/>
    <col min="13573" max="13577" width="21" customWidth="1"/>
    <col min="13578" max="13578" width="4.5703125" customWidth="1"/>
    <col min="13579" max="13579" width="3" customWidth="1"/>
    <col min="13825" max="13825" width="3.42578125" customWidth="1"/>
    <col min="13826" max="13826" width="3.7109375" customWidth="1"/>
    <col min="13827" max="13827" width="11.42578125" customWidth="1"/>
    <col min="13828" max="13828" width="46.140625" customWidth="1"/>
    <col min="13829" max="13833" width="21" customWidth="1"/>
    <col min="13834" max="13834" width="4.5703125" customWidth="1"/>
    <col min="13835" max="13835" width="3" customWidth="1"/>
    <col min="14081" max="14081" width="3.42578125" customWidth="1"/>
    <col min="14082" max="14082" width="3.7109375" customWidth="1"/>
    <col min="14083" max="14083" width="11.42578125" customWidth="1"/>
    <col min="14084" max="14084" width="46.140625" customWidth="1"/>
    <col min="14085" max="14089" width="21" customWidth="1"/>
    <col min="14090" max="14090" width="4.5703125" customWidth="1"/>
    <col min="14091" max="14091" width="3" customWidth="1"/>
    <col min="14337" max="14337" width="3.42578125" customWidth="1"/>
    <col min="14338" max="14338" width="3.7109375" customWidth="1"/>
    <col min="14339" max="14339" width="11.42578125" customWidth="1"/>
    <col min="14340" max="14340" width="46.140625" customWidth="1"/>
    <col min="14341" max="14345" width="21" customWidth="1"/>
    <col min="14346" max="14346" width="4.5703125" customWidth="1"/>
    <col min="14347" max="14347" width="3" customWidth="1"/>
    <col min="14593" max="14593" width="3.42578125" customWidth="1"/>
    <col min="14594" max="14594" width="3.7109375" customWidth="1"/>
    <col min="14595" max="14595" width="11.42578125" customWidth="1"/>
    <col min="14596" max="14596" width="46.140625" customWidth="1"/>
    <col min="14597" max="14601" width="21" customWidth="1"/>
    <col min="14602" max="14602" width="4.5703125" customWidth="1"/>
    <col min="14603" max="14603" width="3" customWidth="1"/>
    <col min="14849" max="14849" width="3.42578125" customWidth="1"/>
    <col min="14850" max="14850" width="3.7109375" customWidth="1"/>
    <col min="14851" max="14851" width="11.42578125" customWidth="1"/>
    <col min="14852" max="14852" width="46.140625" customWidth="1"/>
    <col min="14853" max="14857" width="21" customWidth="1"/>
    <col min="14858" max="14858" width="4.5703125" customWidth="1"/>
    <col min="14859" max="14859" width="3" customWidth="1"/>
    <col min="15105" max="15105" width="3.42578125" customWidth="1"/>
    <col min="15106" max="15106" width="3.7109375" customWidth="1"/>
    <col min="15107" max="15107" width="11.42578125" customWidth="1"/>
    <col min="15108" max="15108" width="46.140625" customWidth="1"/>
    <col min="15109" max="15113" width="21" customWidth="1"/>
    <col min="15114" max="15114" width="4.5703125" customWidth="1"/>
    <col min="15115" max="15115" width="3" customWidth="1"/>
    <col min="15361" max="15361" width="3.42578125" customWidth="1"/>
    <col min="15362" max="15362" width="3.7109375" customWidth="1"/>
    <col min="15363" max="15363" width="11.42578125" customWidth="1"/>
    <col min="15364" max="15364" width="46.140625" customWidth="1"/>
    <col min="15365" max="15369" width="21" customWidth="1"/>
    <col min="15370" max="15370" width="4.5703125" customWidth="1"/>
    <col min="15371" max="15371" width="3" customWidth="1"/>
    <col min="15617" max="15617" width="3.42578125" customWidth="1"/>
    <col min="15618" max="15618" width="3.7109375" customWidth="1"/>
    <col min="15619" max="15619" width="11.42578125" customWidth="1"/>
    <col min="15620" max="15620" width="46.140625" customWidth="1"/>
    <col min="15621" max="15625" width="21" customWidth="1"/>
    <col min="15626" max="15626" width="4.5703125" customWidth="1"/>
    <col min="15627" max="15627" width="3" customWidth="1"/>
    <col min="15873" max="15873" width="3.42578125" customWidth="1"/>
    <col min="15874" max="15874" width="3.7109375" customWidth="1"/>
    <col min="15875" max="15875" width="11.42578125" customWidth="1"/>
    <col min="15876" max="15876" width="46.140625" customWidth="1"/>
    <col min="15877" max="15881" width="21" customWidth="1"/>
    <col min="15882" max="15882" width="4.5703125" customWidth="1"/>
    <col min="15883" max="15883" width="3" customWidth="1"/>
    <col min="16129" max="16129" width="3.42578125" customWidth="1"/>
    <col min="16130" max="16130" width="3.7109375" customWidth="1"/>
    <col min="16131" max="16131" width="11.42578125" customWidth="1"/>
    <col min="16132" max="16132" width="46.140625" customWidth="1"/>
    <col min="16133" max="16137" width="21" customWidth="1"/>
    <col min="16138" max="16138" width="4.5703125" customWidth="1"/>
    <col min="16139" max="16139" width="3" customWidth="1"/>
  </cols>
  <sheetData>
    <row r="1" spans="2:10" ht="12" customHeight="1">
      <c r="B1" s="116"/>
      <c r="C1" s="117"/>
      <c r="D1" s="116"/>
      <c r="E1" s="116"/>
      <c r="F1" s="116"/>
      <c r="G1" s="116"/>
      <c r="H1" s="116"/>
      <c r="I1" s="116"/>
      <c r="J1" s="116"/>
    </row>
    <row r="2" spans="2:10">
      <c r="B2" s="116"/>
      <c r="C2" s="169"/>
      <c r="D2" s="533" t="s">
        <v>404</v>
      </c>
      <c r="E2" s="533"/>
      <c r="F2" s="533"/>
      <c r="G2" s="533"/>
      <c r="H2" s="533"/>
      <c r="I2" s="169"/>
      <c r="J2" s="169"/>
    </row>
    <row r="3" spans="2:10">
      <c r="C3" s="169"/>
      <c r="D3" s="533" t="s">
        <v>166</v>
      </c>
      <c r="E3" s="533"/>
      <c r="F3" s="533"/>
      <c r="G3" s="533"/>
      <c r="H3" s="533"/>
      <c r="I3" s="169"/>
      <c r="J3" s="169"/>
    </row>
    <row r="4" spans="2:10">
      <c r="C4" s="169"/>
      <c r="D4" s="533" t="s">
        <v>405</v>
      </c>
      <c r="E4" s="533"/>
      <c r="F4" s="533"/>
      <c r="G4" s="533"/>
      <c r="H4" s="533"/>
      <c r="I4" s="169"/>
      <c r="J4" s="169"/>
    </row>
    <row r="5" spans="2:10">
      <c r="C5" s="169"/>
      <c r="D5" s="533" t="s">
        <v>167</v>
      </c>
      <c r="E5" s="533"/>
      <c r="F5" s="533"/>
      <c r="G5" s="533"/>
      <c r="H5" s="533"/>
      <c r="I5" s="169"/>
      <c r="J5" s="169"/>
    </row>
    <row r="6" spans="2:10">
      <c r="B6" s="171"/>
      <c r="C6" s="123"/>
      <c r="D6" s="560"/>
      <c r="E6" s="560"/>
      <c r="F6" s="560"/>
      <c r="G6" s="560"/>
      <c r="H6" s="560"/>
      <c r="I6" s="560"/>
      <c r="J6" s="560"/>
    </row>
    <row r="7" spans="2:10">
      <c r="B7" s="171"/>
      <c r="C7" s="123" t="s">
        <v>62</v>
      </c>
      <c r="D7" s="516" t="s">
        <v>61</v>
      </c>
      <c r="E7" s="516"/>
      <c r="F7" s="516"/>
      <c r="G7" s="516"/>
      <c r="H7" s="516"/>
      <c r="I7" s="262"/>
      <c r="J7" s="262"/>
    </row>
    <row r="8" spans="2:10" ht="6" customHeight="1">
      <c r="B8" s="171"/>
      <c r="C8" s="171"/>
      <c r="D8" s="171" t="s">
        <v>141</v>
      </c>
      <c r="E8" s="171"/>
      <c r="F8" s="171"/>
      <c r="G8" s="171"/>
      <c r="H8" s="171"/>
      <c r="I8" s="171"/>
      <c r="J8" s="171"/>
    </row>
    <row r="9" spans="2:10" ht="6.75" customHeight="1">
      <c r="B9" s="171"/>
      <c r="C9" s="171"/>
      <c r="D9" s="171"/>
      <c r="E9" s="171"/>
      <c r="F9" s="171"/>
      <c r="G9" s="171"/>
      <c r="H9" s="171"/>
      <c r="I9" s="171"/>
      <c r="J9" s="171"/>
    </row>
    <row r="10" spans="2:10" ht="48">
      <c r="B10" s="263"/>
      <c r="C10" s="524" t="s">
        <v>60</v>
      </c>
      <c r="D10" s="524"/>
      <c r="E10" s="264" t="s">
        <v>112</v>
      </c>
      <c r="F10" s="264" t="s">
        <v>168</v>
      </c>
      <c r="G10" s="264" t="s">
        <v>169</v>
      </c>
      <c r="H10" s="264" t="s">
        <v>170</v>
      </c>
      <c r="I10" s="264" t="s">
        <v>171</v>
      </c>
      <c r="J10" s="265"/>
    </row>
    <row r="11" spans="2:10">
      <c r="B11" s="266"/>
      <c r="C11" s="171"/>
      <c r="D11" s="171"/>
      <c r="E11" s="171"/>
      <c r="F11" s="171"/>
      <c r="G11" s="171"/>
      <c r="H11" s="171"/>
      <c r="I11" s="171"/>
      <c r="J11" s="267"/>
    </row>
    <row r="12" spans="2:10">
      <c r="B12" s="137"/>
      <c r="C12" s="268"/>
      <c r="D12" s="143"/>
      <c r="E12" s="144"/>
      <c r="F12" s="269"/>
      <c r="G12" s="158"/>
      <c r="H12" s="117"/>
      <c r="I12" s="268"/>
      <c r="J12" s="270"/>
    </row>
    <row r="13" spans="2:10">
      <c r="B13" s="183"/>
      <c r="C13" s="522" t="s">
        <v>120</v>
      </c>
      <c r="D13" s="522"/>
      <c r="E13" s="271">
        <v>0</v>
      </c>
      <c r="F13" s="271">
        <v>0</v>
      </c>
      <c r="G13" s="271">
        <v>0</v>
      </c>
      <c r="H13" s="271">
        <v>0</v>
      </c>
      <c r="I13" s="271">
        <f>+F13+G13</f>
        <v>0</v>
      </c>
      <c r="J13" s="270"/>
    </row>
    <row r="14" spans="2:10">
      <c r="B14" s="183"/>
      <c r="C14" s="272"/>
      <c r="D14" s="144"/>
      <c r="E14" s="273"/>
      <c r="F14" s="273"/>
      <c r="G14" s="273"/>
      <c r="H14" s="273"/>
      <c r="I14" s="273"/>
      <c r="J14" s="270"/>
    </row>
    <row r="15" spans="2:10">
      <c r="B15" s="183"/>
      <c r="C15" s="558" t="s">
        <v>172</v>
      </c>
      <c r="D15" s="558"/>
      <c r="E15" s="274">
        <f>SUM(E16:E18)</f>
        <v>500000</v>
      </c>
      <c r="F15" s="274">
        <f>SUM(F16:F18)</f>
        <v>0</v>
      </c>
      <c r="G15" s="274">
        <f>SUM(G16:G18)</f>
        <v>0</v>
      </c>
      <c r="H15" s="274">
        <f>SUM(H16:H18)</f>
        <v>0</v>
      </c>
      <c r="I15" s="275">
        <f>+E15</f>
        <v>500000</v>
      </c>
      <c r="J15" s="270"/>
    </row>
    <row r="16" spans="2:10">
      <c r="B16" s="137"/>
      <c r="C16" s="521" t="s">
        <v>173</v>
      </c>
      <c r="D16" s="521"/>
      <c r="E16" s="276">
        <v>500000</v>
      </c>
      <c r="F16" s="276">
        <v>0</v>
      </c>
      <c r="G16" s="276">
        <v>0</v>
      </c>
      <c r="H16" s="276">
        <v>0</v>
      </c>
      <c r="I16" s="275">
        <f>+E16</f>
        <v>500000</v>
      </c>
      <c r="J16" s="270"/>
    </row>
    <row r="17" spans="2:10">
      <c r="B17" s="137"/>
      <c r="C17" s="521" t="s">
        <v>113</v>
      </c>
      <c r="D17" s="521"/>
      <c r="E17" s="276">
        <v>0</v>
      </c>
      <c r="F17" s="276">
        <v>0</v>
      </c>
      <c r="G17" s="276">
        <v>0</v>
      </c>
      <c r="H17" s="276">
        <v>0</v>
      </c>
      <c r="I17" s="275">
        <f>+E17</f>
        <v>0</v>
      </c>
      <c r="J17" s="270"/>
    </row>
    <row r="18" spans="2:10">
      <c r="B18" s="137"/>
      <c r="C18" s="521" t="s">
        <v>174</v>
      </c>
      <c r="D18" s="521"/>
      <c r="E18" s="276">
        <v>0</v>
      </c>
      <c r="F18" s="276">
        <v>0</v>
      </c>
      <c r="G18" s="276">
        <v>0</v>
      </c>
      <c r="H18" s="276">
        <v>0</v>
      </c>
      <c r="I18" s="275">
        <f>+E18</f>
        <v>0</v>
      </c>
      <c r="J18" s="270"/>
    </row>
    <row r="19" spans="2:10">
      <c r="B19" s="183"/>
      <c r="C19" s="272"/>
      <c r="D19" s="144"/>
      <c r="E19" s="273"/>
      <c r="F19" s="273"/>
      <c r="G19" s="273"/>
      <c r="H19" s="273"/>
      <c r="I19" s="273"/>
      <c r="J19" s="270"/>
    </row>
    <row r="20" spans="2:10">
      <c r="B20" s="183"/>
      <c r="C20" s="558" t="s">
        <v>175</v>
      </c>
      <c r="D20" s="558"/>
      <c r="E20" s="274">
        <v>0</v>
      </c>
      <c r="F20" s="275">
        <f>+F22+F23+F24</f>
        <v>3475209</v>
      </c>
      <c r="G20" s="275">
        <f>+G21</f>
        <v>123554</v>
      </c>
      <c r="H20" s="275">
        <f>+H23</f>
        <v>0</v>
      </c>
      <c r="I20" s="277">
        <f>+F20+G20+H20</f>
        <v>3598763</v>
      </c>
      <c r="J20" s="270"/>
    </row>
    <row r="21" spans="2:10">
      <c r="B21" s="137"/>
      <c r="C21" s="521" t="s">
        <v>176</v>
      </c>
      <c r="D21" s="521"/>
      <c r="E21" s="276">
        <v>0</v>
      </c>
      <c r="F21" s="276">
        <v>0</v>
      </c>
      <c r="G21" s="276">
        <v>123554</v>
      </c>
      <c r="H21" s="276">
        <v>0</v>
      </c>
      <c r="I21" s="275">
        <f>+G21</f>
        <v>123554</v>
      </c>
      <c r="J21" s="270"/>
    </row>
    <row r="22" spans="2:10">
      <c r="B22" s="137"/>
      <c r="C22" s="521" t="s">
        <v>117</v>
      </c>
      <c r="D22" s="521"/>
      <c r="E22" s="276">
        <v>0</v>
      </c>
      <c r="F22" s="276">
        <v>3475209</v>
      </c>
      <c r="G22" s="276">
        <v>0</v>
      </c>
      <c r="H22" s="276">
        <v>0</v>
      </c>
      <c r="I22" s="275">
        <f>+F22</f>
        <v>3475209</v>
      </c>
      <c r="J22" s="270"/>
    </row>
    <row r="23" spans="2:10">
      <c r="B23" s="137"/>
      <c r="C23" s="521" t="s">
        <v>177</v>
      </c>
      <c r="D23" s="521"/>
      <c r="E23" s="276">
        <v>0</v>
      </c>
      <c r="F23" s="276">
        <v>0</v>
      </c>
      <c r="G23" s="276">
        <v>0</v>
      </c>
      <c r="H23" s="276">
        <v>0</v>
      </c>
      <c r="I23" s="275">
        <f>+F23+H23</f>
        <v>0</v>
      </c>
      <c r="J23" s="270"/>
    </row>
    <row r="24" spans="2:10">
      <c r="B24" s="137"/>
      <c r="C24" s="521" t="s">
        <v>119</v>
      </c>
      <c r="D24" s="521"/>
      <c r="E24" s="276">
        <v>0</v>
      </c>
      <c r="F24" s="276">
        <v>0</v>
      </c>
      <c r="G24" s="276">
        <v>0</v>
      </c>
      <c r="H24" s="276">
        <v>0</v>
      </c>
      <c r="I24" s="275">
        <f>+F24</f>
        <v>0</v>
      </c>
      <c r="J24" s="270"/>
    </row>
    <row r="25" spans="2:10">
      <c r="B25" s="183"/>
      <c r="C25" s="272"/>
      <c r="D25" s="144"/>
      <c r="E25" s="273"/>
      <c r="F25" s="273"/>
      <c r="G25" s="273"/>
      <c r="H25" s="273"/>
      <c r="I25" s="273"/>
      <c r="J25" s="270"/>
    </row>
    <row r="26" spans="2:10" ht="15.75" thickBot="1">
      <c r="B26" s="183"/>
      <c r="C26" s="559" t="s">
        <v>178</v>
      </c>
      <c r="D26" s="559"/>
      <c r="E26" s="278">
        <f>+E15</f>
        <v>500000</v>
      </c>
      <c r="F26" s="278">
        <f>+F13+F20</f>
        <v>3475209</v>
      </c>
      <c r="G26" s="278">
        <f>+G20</f>
        <v>123554</v>
      </c>
      <c r="H26" s="278">
        <f>+H20</f>
        <v>0</v>
      </c>
      <c r="I26" s="278">
        <f>+E26+F26+G26+H26</f>
        <v>4098763</v>
      </c>
      <c r="J26" s="270"/>
    </row>
    <row r="27" spans="2:10">
      <c r="B27" s="137"/>
      <c r="C27" s="144"/>
      <c r="D27" s="158"/>
      <c r="E27" s="273"/>
      <c r="F27" s="273"/>
      <c r="G27" s="273"/>
      <c r="H27" s="273"/>
      <c r="I27" s="273"/>
      <c r="J27" s="270"/>
    </row>
    <row r="28" spans="2:10">
      <c r="B28" s="183"/>
      <c r="C28" s="558" t="s">
        <v>179</v>
      </c>
      <c r="D28" s="558"/>
      <c r="E28" s="275">
        <f>+E29+E30+E31</f>
        <v>0</v>
      </c>
      <c r="F28" s="274">
        <f>SUM(F29:F31)</f>
        <v>0</v>
      </c>
      <c r="G28" s="274">
        <f>SUM(G29:G31)</f>
        <v>0</v>
      </c>
      <c r="H28" s="274">
        <f>SUM(H29:H31)</f>
        <v>0</v>
      </c>
      <c r="I28" s="275">
        <f>+E28</f>
        <v>0</v>
      </c>
      <c r="J28" s="270"/>
    </row>
    <row r="29" spans="2:10">
      <c r="B29" s="137"/>
      <c r="C29" s="521" t="s">
        <v>25</v>
      </c>
      <c r="D29" s="521"/>
      <c r="E29" s="276">
        <v>0</v>
      </c>
      <c r="F29" s="276">
        <v>0</v>
      </c>
      <c r="G29" s="276">
        <v>0</v>
      </c>
      <c r="H29" s="276">
        <v>0</v>
      </c>
      <c r="I29" s="275">
        <f>+E29</f>
        <v>0</v>
      </c>
      <c r="J29" s="270"/>
    </row>
    <row r="30" spans="2:10">
      <c r="B30" s="137"/>
      <c r="C30" s="521" t="s">
        <v>113</v>
      </c>
      <c r="D30" s="521"/>
      <c r="E30" s="276">
        <v>0</v>
      </c>
      <c r="F30" s="276">
        <v>0</v>
      </c>
      <c r="G30" s="276">
        <v>0</v>
      </c>
      <c r="H30" s="276">
        <v>0</v>
      </c>
      <c r="I30" s="275">
        <f>+E30</f>
        <v>0</v>
      </c>
      <c r="J30" s="270"/>
    </row>
    <row r="31" spans="2:10">
      <c r="B31" s="137"/>
      <c r="C31" s="521" t="s">
        <v>174</v>
      </c>
      <c r="D31" s="521"/>
      <c r="E31" s="276">
        <v>0</v>
      </c>
      <c r="F31" s="276">
        <v>0</v>
      </c>
      <c r="G31" s="276">
        <v>0</v>
      </c>
      <c r="H31" s="276">
        <v>0</v>
      </c>
      <c r="I31" s="275">
        <f>+E31</f>
        <v>0</v>
      </c>
      <c r="J31" s="270"/>
    </row>
    <row r="32" spans="2:10">
      <c r="B32" s="183"/>
      <c r="C32" s="272"/>
      <c r="D32" s="144"/>
      <c r="E32" s="273"/>
      <c r="F32" s="273"/>
      <c r="G32" s="273"/>
      <c r="H32" s="273"/>
      <c r="I32" s="273"/>
      <c r="J32" s="270"/>
    </row>
    <row r="33" spans="2:11">
      <c r="B33" s="183" t="s">
        <v>141</v>
      </c>
      <c r="C33" s="558" t="s">
        <v>180</v>
      </c>
      <c r="D33" s="558"/>
      <c r="E33" s="274">
        <f>SUM(E34:E37)</f>
        <v>0</v>
      </c>
      <c r="F33" s="275">
        <f>+F35+F36+F37</f>
        <v>0</v>
      </c>
      <c r="G33" s="275">
        <f>+G34</f>
        <v>-2190188</v>
      </c>
      <c r="H33" s="274">
        <f>SUM(H34:H37)</f>
        <v>0</v>
      </c>
      <c r="I33" s="275">
        <f>+F33+G33+H33</f>
        <v>-2190188</v>
      </c>
      <c r="J33" s="270"/>
    </row>
    <row r="34" spans="2:11">
      <c r="B34" s="137"/>
      <c r="C34" s="521" t="s">
        <v>176</v>
      </c>
      <c r="D34" s="521"/>
      <c r="E34" s="276">
        <v>0</v>
      </c>
      <c r="F34" s="276">
        <v>0</v>
      </c>
      <c r="G34" s="276">
        <v>-2190188</v>
      </c>
      <c r="H34" s="276">
        <v>0</v>
      </c>
      <c r="I34" s="275">
        <f>+G34</f>
        <v>-2190188</v>
      </c>
      <c r="J34" s="270"/>
    </row>
    <row r="35" spans="2:11">
      <c r="B35" s="137"/>
      <c r="C35" s="521" t="s">
        <v>117</v>
      </c>
      <c r="D35" s="521"/>
      <c r="E35" s="276">
        <v>0</v>
      </c>
      <c r="F35" s="276">
        <v>0</v>
      </c>
      <c r="G35" s="276">
        <v>0</v>
      </c>
      <c r="H35" s="276">
        <v>0</v>
      </c>
      <c r="I35" s="275">
        <f>+F35</f>
        <v>0</v>
      </c>
      <c r="J35" s="270"/>
    </row>
    <row r="36" spans="2:11">
      <c r="B36" s="137"/>
      <c r="C36" s="521" t="s">
        <v>177</v>
      </c>
      <c r="D36" s="521"/>
      <c r="E36" s="276">
        <v>0</v>
      </c>
      <c r="F36" s="276">
        <v>0</v>
      </c>
      <c r="G36" s="276">
        <v>0</v>
      </c>
      <c r="H36" s="276">
        <v>0</v>
      </c>
      <c r="I36" s="275">
        <f>+F36+H36</f>
        <v>0</v>
      </c>
      <c r="J36" s="270"/>
    </row>
    <row r="37" spans="2:11">
      <c r="B37" s="137"/>
      <c r="C37" s="521" t="s">
        <v>119</v>
      </c>
      <c r="D37" s="521"/>
      <c r="E37" s="276">
        <v>0</v>
      </c>
      <c r="F37" s="276">
        <v>0</v>
      </c>
      <c r="G37" s="276">
        <v>0</v>
      </c>
      <c r="H37" s="276">
        <v>0</v>
      </c>
      <c r="I37" s="275">
        <f>+F37</f>
        <v>0</v>
      </c>
      <c r="J37" s="270"/>
    </row>
    <row r="38" spans="2:11">
      <c r="B38" s="183"/>
      <c r="C38" s="272"/>
      <c r="D38" s="144"/>
      <c r="E38" s="273"/>
      <c r="F38" s="273"/>
      <c r="G38" s="273"/>
      <c r="H38" s="273"/>
      <c r="I38" s="273"/>
      <c r="J38" s="270"/>
    </row>
    <row r="39" spans="2:11">
      <c r="B39" s="279"/>
      <c r="C39" s="557" t="s">
        <v>181</v>
      </c>
      <c r="D39" s="557"/>
      <c r="E39" s="280">
        <f>+E26+E28+E33</f>
        <v>500000</v>
      </c>
      <c r="F39" s="280">
        <f t="shared" ref="F39:I39" si="0">+F26+F28+F33</f>
        <v>3475209</v>
      </c>
      <c r="G39" s="280">
        <f t="shared" si="0"/>
        <v>-2066634</v>
      </c>
      <c r="H39" s="280">
        <f t="shared" si="0"/>
        <v>0</v>
      </c>
      <c r="I39" s="280">
        <f t="shared" si="0"/>
        <v>1908575</v>
      </c>
      <c r="J39" s="281"/>
    </row>
    <row r="40" spans="2:11">
      <c r="B40" s="282"/>
      <c r="C40" s="282"/>
      <c r="D40" s="282"/>
      <c r="E40" s="282"/>
      <c r="F40" s="282"/>
      <c r="G40" s="282"/>
      <c r="H40" s="282"/>
      <c r="I40" s="282"/>
      <c r="J40" s="283"/>
    </row>
    <row r="41" spans="2:11">
      <c r="E41" s="284"/>
      <c r="F41" s="284"/>
      <c r="J41" s="143"/>
    </row>
    <row r="42" spans="2:11">
      <c r="B42" s="116"/>
      <c r="C42" s="518" t="s">
        <v>4</v>
      </c>
      <c r="D42" s="518"/>
      <c r="E42" s="518"/>
      <c r="F42" s="518"/>
      <c r="G42" s="518"/>
      <c r="H42" s="518"/>
      <c r="I42" s="518"/>
      <c r="J42" s="518"/>
      <c r="K42" s="158"/>
    </row>
    <row r="43" spans="2:11">
      <c r="B43" s="116"/>
      <c r="C43" s="158"/>
      <c r="D43" s="159"/>
      <c r="E43" s="160"/>
      <c r="F43" s="160"/>
      <c r="G43" s="116"/>
      <c r="H43" s="162"/>
      <c r="I43" s="159"/>
      <c r="J43" s="160"/>
      <c r="K43" s="160"/>
    </row>
    <row r="44" spans="2:11">
      <c r="B44" s="116"/>
      <c r="C44" s="158"/>
      <c r="D44" s="519"/>
      <c r="E44" s="519"/>
      <c r="F44" s="160"/>
      <c r="G44" s="116"/>
      <c r="H44" s="520"/>
      <c r="I44" s="520"/>
      <c r="J44" s="160"/>
      <c r="K44" s="160"/>
    </row>
    <row r="45" spans="2:11">
      <c r="B45" s="116"/>
      <c r="C45" s="164"/>
      <c r="D45" s="506" t="s">
        <v>126</v>
      </c>
      <c r="E45" s="506"/>
      <c r="F45" s="160"/>
      <c r="G45" s="160"/>
      <c r="H45" s="506" t="s">
        <v>2</v>
      </c>
      <c r="I45" s="506"/>
      <c r="J45" s="144"/>
      <c r="K45" s="160"/>
    </row>
    <row r="46" spans="2:11">
      <c r="B46" s="116"/>
      <c r="C46" s="165"/>
      <c r="D46" s="502" t="s">
        <v>1</v>
      </c>
      <c r="E46" s="502"/>
      <c r="F46" s="166"/>
      <c r="G46" s="166"/>
      <c r="H46" s="502" t="s">
        <v>0</v>
      </c>
      <c r="I46" s="502"/>
      <c r="J46" s="144"/>
      <c r="K46" s="160"/>
    </row>
    <row r="47" spans="2:11"/>
  </sheetData>
  <mergeCells count="35">
    <mergeCell ref="C18:D18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34:D34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3:D33"/>
    <mergeCell ref="D45:E45"/>
    <mergeCell ref="H45:I45"/>
    <mergeCell ref="D46:E46"/>
    <mergeCell ref="H46:I46"/>
    <mergeCell ref="C35:D35"/>
    <mergeCell ref="C36:D36"/>
    <mergeCell ref="C37:D37"/>
    <mergeCell ref="C39:D39"/>
    <mergeCell ref="C42:J42"/>
    <mergeCell ref="D44:E44"/>
    <mergeCell ref="H44:I44"/>
  </mergeCells>
  <printOptions horizontalCentered="1" verticalCentered="1"/>
  <pageMargins left="0.31496062992125984" right="0.31496062992125984" top="0.35433070866141736" bottom="0.35433070866141736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opLeftCell="H19" zoomScale="90" zoomScaleNormal="90" workbookViewId="0">
      <selection activeCell="P11" sqref="P11"/>
    </sheetView>
  </sheetViews>
  <sheetFormatPr baseColWidth="10" defaultColWidth="0" defaultRowHeight="12" zeroHeight="1"/>
  <cols>
    <col min="1" max="1" width="3.42578125" style="18" customWidth="1"/>
    <col min="2" max="3" width="3.7109375" style="18" customWidth="1"/>
    <col min="4" max="4" width="24" style="18" customWidth="1"/>
    <col min="5" max="5" width="22.85546875" style="18" customWidth="1"/>
    <col min="6" max="6" width="20.140625" style="18" customWidth="1"/>
    <col min="7" max="8" width="18.7109375" style="24" customWidth="1"/>
    <col min="9" max="9" width="7.7109375" style="18" customWidth="1"/>
    <col min="10" max="11" width="3.7109375" style="285" customWidth="1"/>
    <col min="12" max="16" width="18.7109375" style="285" customWidth="1"/>
    <col min="17" max="17" width="1.85546875" style="285" customWidth="1"/>
    <col min="18" max="18" width="3" style="285" customWidth="1"/>
    <col min="19" max="256" width="0" style="285" hidden="1"/>
    <col min="257" max="257" width="3.42578125" style="285" customWidth="1"/>
    <col min="258" max="259" width="3.7109375" style="285" customWidth="1"/>
    <col min="260" max="260" width="24" style="285" customWidth="1"/>
    <col min="261" max="261" width="22.85546875" style="285" customWidth="1"/>
    <col min="262" max="262" width="20.140625" style="285" customWidth="1"/>
    <col min="263" max="264" width="18.7109375" style="285" customWidth="1"/>
    <col min="265" max="265" width="7.7109375" style="285" customWidth="1"/>
    <col min="266" max="267" width="3.7109375" style="285" customWidth="1"/>
    <col min="268" max="272" width="18.7109375" style="285" customWidth="1"/>
    <col min="273" max="273" width="1.85546875" style="285" customWidth="1"/>
    <col min="274" max="274" width="3" style="285" customWidth="1"/>
    <col min="275" max="512" width="0" style="285" hidden="1"/>
    <col min="513" max="513" width="3.42578125" style="285" customWidth="1"/>
    <col min="514" max="515" width="3.7109375" style="285" customWidth="1"/>
    <col min="516" max="516" width="24" style="285" customWidth="1"/>
    <col min="517" max="517" width="22.85546875" style="285" customWidth="1"/>
    <col min="518" max="518" width="20.140625" style="285" customWidth="1"/>
    <col min="519" max="520" width="18.7109375" style="285" customWidth="1"/>
    <col min="521" max="521" width="7.7109375" style="285" customWidth="1"/>
    <col min="522" max="523" width="3.7109375" style="285" customWidth="1"/>
    <col min="524" max="528" width="18.7109375" style="285" customWidth="1"/>
    <col min="529" max="529" width="1.85546875" style="285" customWidth="1"/>
    <col min="530" max="530" width="3" style="285" customWidth="1"/>
    <col min="531" max="768" width="0" style="285" hidden="1"/>
    <col min="769" max="769" width="3.42578125" style="285" customWidth="1"/>
    <col min="770" max="771" width="3.7109375" style="285" customWidth="1"/>
    <col min="772" max="772" width="24" style="285" customWidth="1"/>
    <col min="773" max="773" width="22.85546875" style="285" customWidth="1"/>
    <col min="774" max="774" width="20.140625" style="285" customWidth="1"/>
    <col min="775" max="776" width="18.7109375" style="285" customWidth="1"/>
    <col min="777" max="777" width="7.7109375" style="285" customWidth="1"/>
    <col min="778" max="779" width="3.7109375" style="285" customWidth="1"/>
    <col min="780" max="784" width="18.7109375" style="285" customWidth="1"/>
    <col min="785" max="785" width="1.85546875" style="285" customWidth="1"/>
    <col min="786" max="786" width="3" style="285" customWidth="1"/>
    <col min="787" max="1024" width="0" style="285" hidden="1"/>
    <col min="1025" max="1025" width="3.42578125" style="285" customWidth="1"/>
    <col min="1026" max="1027" width="3.7109375" style="285" customWidth="1"/>
    <col min="1028" max="1028" width="24" style="285" customWidth="1"/>
    <col min="1029" max="1029" width="22.85546875" style="285" customWidth="1"/>
    <col min="1030" max="1030" width="20.140625" style="285" customWidth="1"/>
    <col min="1031" max="1032" width="18.7109375" style="285" customWidth="1"/>
    <col min="1033" max="1033" width="7.7109375" style="285" customWidth="1"/>
    <col min="1034" max="1035" width="3.7109375" style="285" customWidth="1"/>
    <col min="1036" max="1040" width="18.7109375" style="285" customWidth="1"/>
    <col min="1041" max="1041" width="1.85546875" style="285" customWidth="1"/>
    <col min="1042" max="1042" width="3" style="285" customWidth="1"/>
    <col min="1043" max="1280" width="0" style="285" hidden="1"/>
    <col min="1281" max="1281" width="3.42578125" style="285" customWidth="1"/>
    <col min="1282" max="1283" width="3.7109375" style="285" customWidth="1"/>
    <col min="1284" max="1284" width="24" style="285" customWidth="1"/>
    <col min="1285" max="1285" width="22.85546875" style="285" customWidth="1"/>
    <col min="1286" max="1286" width="20.140625" style="285" customWidth="1"/>
    <col min="1287" max="1288" width="18.7109375" style="285" customWidth="1"/>
    <col min="1289" max="1289" width="7.7109375" style="285" customWidth="1"/>
    <col min="1290" max="1291" width="3.7109375" style="285" customWidth="1"/>
    <col min="1292" max="1296" width="18.7109375" style="285" customWidth="1"/>
    <col min="1297" max="1297" width="1.85546875" style="285" customWidth="1"/>
    <col min="1298" max="1298" width="3" style="285" customWidth="1"/>
    <col min="1299" max="1536" width="0" style="285" hidden="1"/>
    <col min="1537" max="1537" width="3.42578125" style="285" customWidth="1"/>
    <col min="1538" max="1539" width="3.7109375" style="285" customWidth="1"/>
    <col min="1540" max="1540" width="24" style="285" customWidth="1"/>
    <col min="1541" max="1541" width="22.85546875" style="285" customWidth="1"/>
    <col min="1542" max="1542" width="20.140625" style="285" customWidth="1"/>
    <col min="1543" max="1544" width="18.7109375" style="285" customWidth="1"/>
    <col min="1545" max="1545" width="7.7109375" style="285" customWidth="1"/>
    <col min="1546" max="1547" width="3.7109375" style="285" customWidth="1"/>
    <col min="1548" max="1552" width="18.7109375" style="285" customWidth="1"/>
    <col min="1553" max="1553" width="1.85546875" style="285" customWidth="1"/>
    <col min="1554" max="1554" width="3" style="285" customWidth="1"/>
    <col min="1555" max="1792" width="0" style="285" hidden="1"/>
    <col min="1793" max="1793" width="3.42578125" style="285" customWidth="1"/>
    <col min="1794" max="1795" width="3.7109375" style="285" customWidth="1"/>
    <col min="1796" max="1796" width="24" style="285" customWidth="1"/>
    <col min="1797" max="1797" width="22.85546875" style="285" customWidth="1"/>
    <col min="1798" max="1798" width="20.140625" style="285" customWidth="1"/>
    <col min="1799" max="1800" width="18.7109375" style="285" customWidth="1"/>
    <col min="1801" max="1801" width="7.7109375" style="285" customWidth="1"/>
    <col min="1802" max="1803" width="3.7109375" style="285" customWidth="1"/>
    <col min="1804" max="1808" width="18.7109375" style="285" customWidth="1"/>
    <col min="1809" max="1809" width="1.85546875" style="285" customWidth="1"/>
    <col min="1810" max="1810" width="3" style="285" customWidth="1"/>
    <col min="1811" max="2048" width="0" style="285" hidden="1"/>
    <col min="2049" max="2049" width="3.42578125" style="285" customWidth="1"/>
    <col min="2050" max="2051" width="3.7109375" style="285" customWidth="1"/>
    <col min="2052" max="2052" width="24" style="285" customWidth="1"/>
    <col min="2053" max="2053" width="22.85546875" style="285" customWidth="1"/>
    <col min="2054" max="2054" width="20.140625" style="285" customWidth="1"/>
    <col min="2055" max="2056" width="18.7109375" style="285" customWidth="1"/>
    <col min="2057" max="2057" width="7.7109375" style="285" customWidth="1"/>
    <col min="2058" max="2059" width="3.7109375" style="285" customWidth="1"/>
    <col min="2060" max="2064" width="18.7109375" style="285" customWidth="1"/>
    <col min="2065" max="2065" width="1.85546875" style="285" customWidth="1"/>
    <col min="2066" max="2066" width="3" style="285" customWidth="1"/>
    <col min="2067" max="2304" width="0" style="285" hidden="1"/>
    <col min="2305" max="2305" width="3.42578125" style="285" customWidth="1"/>
    <col min="2306" max="2307" width="3.7109375" style="285" customWidth="1"/>
    <col min="2308" max="2308" width="24" style="285" customWidth="1"/>
    <col min="2309" max="2309" width="22.85546875" style="285" customWidth="1"/>
    <col min="2310" max="2310" width="20.140625" style="285" customWidth="1"/>
    <col min="2311" max="2312" width="18.7109375" style="285" customWidth="1"/>
    <col min="2313" max="2313" width="7.7109375" style="285" customWidth="1"/>
    <col min="2314" max="2315" width="3.7109375" style="285" customWidth="1"/>
    <col min="2316" max="2320" width="18.7109375" style="285" customWidth="1"/>
    <col min="2321" max="2321" width="1.85546875" style="285" customWidth="1"/>
    <col min="2322" max="2322" width="3" style="285" customWidth="1"/>
    <col min="2323" max="2560" width="0" style="285" hidden="1"/>
    <col min="2561" max="2561" width="3.42578125" style="285" customWidth="1"/>
    <col min="2562" max="2563" width="3.7109375" style="285" customWidth="1"/>
    <col min="2564" max="2564" width="24" style="285" customWidth="1"/>
    <col min="2565" max="2565" width="22.85546875" style="285" customWidth="1"/>
    <col min="2566" max="2566" width="20.140625" style="285" customWidth="1"/>
    <col min="2567" max="2568" width="18.7109375" style="285" customWidth="1"/>
    <col min="2569" max="2569" width="7.7109375" style="285" customWidth="1"/>
    <col min="2570" max="2571" width="3.7109375" style="285" customWidth="1"/>
    <col min="2572" max="2576" width="18.7109375" style="285" customWidth="1"/>
    <col min="2577" max="2577" width="1.85546875" style="285" customWidth="1"/>
    <col min="2578" max="2578" width="3" style="285" customWidth="1"/>
    <col min="2579" max="2816" width="0" style="285" hidden="1"/>
    <col min="2817" max="2817" width="3.42578125" style="285" customWidth="1"/>
    <col min="2818" max="2819" width="3.7109375" style="285" customWidth="1"/>
    <col min="2820" max="2820" width="24" style="285" customWidth="1"/>
    <col min="2821" max="2821" width="22.85546875" style="285" customWidth="1"/>
    <col min="2822" max="2822" width="20.140625" style="285" customWidth="1"/>
    <col min="2823" max="2824" width="18.7109375" style="285" customWidth="1"/>
    <col min="2825" max="2825" width="7.7109375" style="285" customWidth="1"/>
    <col min="2826" max="2827" width="3.7109375" style="285" customWidth="1"/>
    <col min="2828" max="2832" width="18.7109375" style="285" customWidth="1"/>
    <col min="2833" max="2833" width="1.85546875" style="285" customWidth="1"/>
    <col min="2834" max="2834" width="3" style="285" customWidth="1"/>
    <col min="2835" max="3072" width="0" style="285" hidden="1"/>
    <col min="3073" max="3073" width="3.42578125" style="285" customWidth="1"/>
    <col min="3074" max="3075" width="3.7109375" style="285" customWidth="1"/>
    <col min="3076" max="3076" width="24" style="285" customWidth="1"/>
    <col min="3077" max="3077" width="22.85546875" style="285" customWidth="1"/>
    <col min="3078" max="3078" width="20.140625" style="285" customWidth="1"/>
    <col min="3079" max="3080" width="18.7109375" style="285" customWidth="1"/>
    <col min="3081" max="3081" width="7.7109375" style="285" customWidth="1"/>
    <col min="3082" max="3083" width="3.7109375" style="285" customWidth="1"/>
    <col min="3084" max="3088" width="18.7109375" style="285" customWidth="1"/>
    <col min="3089" max="3089" width="1.85546875" style="285" customWidth="1"/>
    <col min="3090" max="3090" width="3" style="285" customWidth="1"/>
    <col min="3091" max="3328" width="0" style="285" hidden="1"/>
    <col min="3329" max="3329" width="3.42578125" style="285" customWidth="1"/>
    <col min="3330" max="3331" width="3.7109375" style="285" customWidth="1"/>
    <col min="3332" max="3332" width="24" style="285" customWidth="1"/>
    <col min="3333" max="3333" width="22.85546875" style="285" customWidth="1"/>
    <col min="3334" max="3334" width="20.140625" style="285" customWidth="1"/>
    <col min="3335" max="3336" width="18.7109375" style="285" customWidth="1"/>
    <col min="3337" max="3337" width="7.7109375" style="285" customWidth="1"/>
    <col min="3338" max="3339" width="3.7109375" style="285" customWidth="1"/>
    <col min="3340" max="3344" width="18.7109375" style="285" customWidth="1"/>
    <col min="3345" max="3345" width="1.85546875" style="285" customWidth="1"/>
    <col min="3346" max="3346" width="3" style="285" customWidth="1"/>
    <col min="3347" max="3584" width="0" style="285" hidden="1"/>
    <col min="3585" max="3585" width="3.42578125" style="285" customWidth="1"/>
    <col min="3586" max="3587" width="3.7109375" style="285" customWidth="1"/>
    <col min="3588" max="3588" width="24" style="285" customWidth="1"/>
    <col min="3589" max="3589" width="22.85546875" style="285" customWidth="1"/>
    <col min="3590" max="3590" width="20.140625" style="285" customWidth="1"/>
    <col min="3591" max="3592" width="18.7109375" style="285" customWidth="1"/>
    <col min="3593" max="3593" width="7.7109375" style="285" customWidth="1"/>
    <col min="3594" max="3595" width="3.7109375" style="285" customWidth="1"/>
    <col min="3596" max="3600" width="18.7109375" style="285" customWidth="1"/>
    <col min="3601" max="3601" width="1.85546875" style="285" customWidth="1"/>
    <col min="3602" max="3602" width="3" style="285" customWidth="1"/>
    <col min="3603" max="3840" width="0" style="285" hidden="1"/>
    <col min="3841" max="3841" width="3.42578125" style="285" customWidth="1"/>
    <col min="3842" max="3843" width="3.7109375" style="285" customWidth="1"/>
    <col min="3844" max="3844" width="24" style="285" customWidth="1"/>
    <col min="3845" max="3845" width="22.85546875" style="285" customWidth="1"/>
    <col min="3846" max="3846" width="20.140625" style="285" customWidth="1"/>
    <col min="3847" max="3848" width="18.7109375" style="285" customWidth="1"/>
    <col min="3849" max="3849" width="7.7109375" style="285" customWidth="1"/>
    <col min="3850" max="3851" width="3.7109375" style="285" customWidth="1"/>
    <col min="3852" max="3856" width="18.7109375" style="285" customWidth="1"/>
    <col min="3857" max="3857" width="1.85546875" style="285" customWidth="1"/>
    <col min="3858" max="3858" width="3" style="285" customWidth="1"/>
    <col min="3859" max="4096" width="0" style="285" hidden="1"/>
    <col min="4097" max="4097" width="3.42578125" style="285" customWidth="1"/>
    <col min="4098" max="4099" width="3.7109375" style="285" customWidth="1"/>
    <col min="4100" max="4100" width="24" style="285" customWidth="1"/>
    <col min="4101" max="4101" width="22.85546875" style="285" customWidth="1"/>
    <col min="4102" max="4102" width="20.140625" style="285" customWidth="1"/>
    <col min="4103" max="4104" width="18.7109375" style="285" customWidth="1"/>
    <col min="4105" max="4105" width="7.7109375" style="285" customWidth="1"/>
    <col min="4106" max="4107" width="3.7109375" style="285" customWidth="1"/>
    <col min="4108" max="4112" width="18.7109375" style="285" customWidth="1"/>
    <col min="4113" max="4113" width="1.85546875" style="285" customWidth="1"/>
    <col min="4114" max="4114" width="3" style="285" customWidth="1"/>
    <col min="4115" max="4352" width="0" style="285" hidden="1"/>
    <col min="4353" max="4353" width="3.42578125" style="285" customWidth="1"/>
    <col min="4354" max="4355" width="3.7109375" style="285" customWidth="1"/>
    <col min="4356" max="4356" width="24" style="285" customWidth="1"/>
    <col min="4357" max="4357" width="22.85546875" style="285" customWidth="1"/>
    <col min="4358" max="4358" width="20.140625" style="285" customWidth="1"/>
    <col min="4359" max="4360" width="18.7109375" style="285" customWidth="1"/>
    <col min="4361" max="4361" width="7.7109375" style="285" customWidth="1"/>
    <col min="4362" max="4363" width="3.7109375" style="285" customWidth="1"/>
    <col min="4364" max="4368" width="18.7109375" style="285" customWidth="1"/>
    <col min="4369" max="4369" width="1.85546875" style="285" customWidth="1"/>
    <col min="4370" max="4370" width="3" style="285" customWidth="1"/>
    <col min="4371" max="4608" width="0" style="285" hidden="1"/>
    <col min="4609" max="4609" width="3.42578125" style="285" customWidth="1"/>
    <col min="4610" max="4611" width="3.7109375" style="285" customWidth="1"/>
    <col min="4612" max="4612" width="24" style="285" customWidth="1"/>
    <col min="4613" max="4613" width="22.85546875" style="285" customWidth="1"/>
    <col min="4614" max="4614" width="20.140625" style="285" customWidth="1"/>
    <col min="4615" max="4616" width="18.7109375" style="285" customWidth="1"/>
    <col min="4617" max="4617" width="7.7109375" style="285" customWidth="1"/>
    <col min="4618" max="4619" width="3.7109375" style="285" customWidth="1"/>
    <col min="4620" max="4624" width="18.7109375" style="285" customWidth="1"/>
    <col min="4625" max="4625" width="1.85546875" style="285" customWidth="1"/>
    <col min="4626" max="4626" width="3" style="285" customWidth="1"/>
    <col min="4627" max="4864" width="0" style="285" hidden="1"/>
    <col min="4865" max="4865" width="3.42578125" style="285" customWidth="1"/>
    <col min="4866" max="4867" width="3.7109375" style="285" customWidth="1"/>
    <col min="4868" max="4868" width="24" style="285" customWidth="1"/>
    <col min="4869" max="4869" width="22.85546875" style="285" customWidth="1"/>
    <col min="4870" max="4870" width="20.140625" style="285" customWidth="1"/>
    <col min="4871" max="4872" width="18.7109375" style="285" customWidth="1"/>
    <col min="4873" max="4873" width="7.7109375" style="285" customWidth="1"/>
    <col min="4874" max="4875" width="3.7109375" style="285" customWidth="1"/>
    <col min="4876" max="4880" width="18.7109375" style="285" customWidth="1"/>
    <col min="4881" max="4881" width="1.85546875" style="285" customWidth="1"/>
    <col min="4882" max="4882" width="3" style="285" customWidth="1"/>
    <col min="4883" max="5120" width="0" style="285" hidden="1"/>
    <col min="5121" max="5121" width="3.42578125" style="285" customWidth="1"/>
    <col min="5122" max="5123" width="3.7109375" style="285" customWidth="1"/>
    <col min="5124" max="5124" width="24" style="285" customWidth="1"/>
    <col min="5125" max="5125" width="22.85546875" style="285" customWidth="1"/>
    <col min="5126" max="5126" width="20.140625" style="285" customWidth="1"/>
    <col min="5127" max="5128" width="18.7109375" style="285" customWidth="1"/>
    <col min="5129" max="5129" width="7.7109375" style="285" customWidth="1"/>
    <col min="5130" max="5131" width="3.7109375" style="285" customWidth="1"/>
    <col min="5132" max="5136" width="18.7109375" style="285" customWidth="1"/>
    <col min="5137" max="5137" width="1.85546875" style="285" customWidth="1"/>
    <col min="5138" max="5138" width="3" style="285" customWidth="1"/>
    <col min="5139" max="5376" width="0" style="285" hidden="1"/>
    <col min="5377" max="5377" width="3.42578125" style="285" customWidth="1"/>
    <col min="5378" max="5379" width="3.7109375" style="285" customWidth="1"/>
    <col min="5380" max="5380" width="24" style="285" customWidth="1"/>
    <col min="5381" max="5381" width="22.85546875" style="285" customWidth="1"/>
    <col min="5382" max="5382" width="20.140625" style="285" customWidth="1"/>
    <col min="5383" max="5384" width="18.7109375" style="285" customWidth="1"/>
    <col min="5385" max="5385" width="7.7109375" style="285" customWidth="1"/>
    <col min="5386" max="5387" width="3.7109375" style="285" customWidth="1"/>
    <col min="5388" max="5392" width="18.7109375" style="285" customWidth="1"/>
    <col min="5393" max="5393" width="1.85546875" style="285" customWidth="1"/>
    <col min="5394" max="5394" width="3" style="285" customWidth="1"/>
    <col min="5395" max="5632" width="0" style="285" hidden="1"/>
    <col min="5633" max="5633" width="3.42578125" style="285" customWidth="1"/>
    <col min="5634" max="5635" width="3.7109375" style="285" customWidth="1"/>
    <col min="5636" max="5636" width="24" style="285" customWidth="1"/>
    <col min="5637" max="5637" width="22.85546875" style="285" customWidth="1"/>
    <col min="5638" max="5638" width="20.140625" style="285" customWidth="1"/>
    <col min="5639" max="5640" width="18.7109375" style="285" customWidth="1"/>
    <col min="5641" max="5641" width="7.7109375" style="285" customWidth="1"/>
    <col min="5642" max="5643" width="3.7109375" style="285" customWidth="1"/>
    <col min="5644" max="5648" width="18.7109375" style="285" customWidth="1"/>
    <col min="5649" max="5649" width="1.85546875" style="285" customWidth="1"/>
    <col min="5650" max="5650" width="3" style="285" customWidth="1"/>
    <col min="5651" max="5888" width="0" style="285" hidden="1"/>
    <col min="5889" max="5889" width="3.42578125" style="285" customWidth="1"/>
    <col min="5890" max="5891" width="3.7109375" style="285" customWidth="1"/>
    <col min="5892" max="5892" width="24" style="285" customWidth="1"/>
    <col min="5893" max="5893" width="22.85546875" style="285" customWidth="1"/>
    <col min="5894" max="5894" width="20.140625" style="285" customWidth="1"/>
    <col min="5895" max="5896" width="18.7109375" style="285" customWidth="1"/>
    <col min="5897" max="5897" width="7.7109375" style="285" customWidth="1"/>
    <col min="5898" max="5899" width="3.7109375" style="285" customWidth="1"/>
    <col min="5900" max="5904" width="18.7109375" style="285" customWidth="1"/>
    <col min="5905" max="5905" width="1.85546875" style="285" customWidth="1"/>
    <col min="5906" max="5906" width="3" style="285" customWidth="1"/>
    <col min="5907" max="6144" width="0" style="285" hidden="1"/>
    <col min="6145" max="6145" width="3.42578125" style="285" customWidth="1"/>
    <col min="6146" max="6147" width="3.7109375" style="285" customWidth="1"/>
    <col min="6148" max="6148" width="24" style="285" customWidth="1"/>
    <col min="6149" max="6149" width="22.85546875" style="285" customWidth="1"/>
    <col min="6150" max="6150" width="20.140625" style="285" customWidth="1"/>
    <col min="6151" max="6152" width="18.7109375" style="285" customWidth="1"/>
    <col min="6153" max="6153" width="7.7109375" style="285" customWidth="1"/>
    <col min="6154" max="6155" width="3.7109375" style="285" customWidth="1"/>
    <col min="6156" max="6160" width="18.7109375" style="285" customWidth="1"/>
    <col min="6161" max="6161" width="1.85546875" style="285" customWidth="1"/>
    <col min="6162" max="6162" width="3" style="285" customWidth="1"/>
    <col min="6163" max="6400" width="0" style="285" hidden="1"/>
    <col min="6401" max="6401" width="3.42578125" style="285" customWidth="1"/>
    <col min="6402" max="6403" width="3.7109375" style="285" customWidth="1"/>
    <col min="6404" max="6404" width="24" style="285" customWidth="1"/>
    <col min="6405" max="6405" width="22.85546875" style="285" customWidth="1"/>
    <col min="6406" max="6406" width="20.140625" style="285" customWidth="1"/>
    <col min="6407" max="6408" width="18.7109375" style="285" customWidth="1"/>
    <col min="6409" max="6409" width="7.7109375" style="285" customWidth="1"/>
    <col min="6410" max="6411" width="3.7109375" style="285" customWidth="1"/>
    <col min="6412" max="6416" width="18.7109375" style="285" customWidth="1"/>
    <col min="6417" max="6417" width="1.85546875" style="285" customWidth="1"/>
    <col min="6418" max="6418" width="3" style="285" customWidth="1"/>
    <col min="6419" max="6656" width="0" style="285" hidden="1"/>
    <col min="6657" max="6657" width="3.42578125" style="285" customWidth="1"/>
    <col min="6658" max="6659" width="3.7109375" style="285" customWidth="1"/>
    <col min="6660" max="6660" width="24" style="285" customWidth="1"/>
    <col min="6661" max="6661" width="22.85546875" style="285" customWidth="1"/>
    <col min="6662" max="6662" width="20.140625" style="285" customWidth="1"/>
    <col min="6663" max="6664" width="18.7109375" style="285" customWidth="1"/>
    <col min="6665" max="6665" width="7.7109375" style="285" customWidth="1"/>
    <col min="6666" max="6667" width="3.7109375" style="285" customWidth="1"/>
    <col min="6668" max="6672" width="18.7109375" style="285" customWidth="1"/>
    <col min="6673" max="6673" width="1.85546875" style="285" customWidth="1"/>
    <col min="6674" max="6674" width="3" style="285" customWidth="1"/>
    <col min="6675" max="6912" width="0" style="285" hidden="1"/>
    <col min="6913" max="6913" width="3.42578125" style="285" customWidth="1"/>
    <col min="6914" max="6915" width="3.7109375" style="285" customWidth="1"/>
    <col min="6916" max="6916" width="24" style="285" customWidth="1"/>
    <col min="6917" max="6917" width="22.85546875" style="285" customWidth="1"/>
    <col min="6918" max="6918" width="20.140625" style="285" customWidth="1"/>
    <col min="6919" max="6920" width="18.7109375" style="285" customWidth="1"/>
    <col min="6921" max="6921" width="7.7109375" style="285" customWidth="1"/>
    <col min="6922" max="6923" width="3.7109375" style="285" customWidth="1"/>
    <col min="6924" max="6928" width="18.7109375" style="285" customWidth="1"/>
    <col min="6929" max="6929" width="1.85546875" style="285" customWidth="1"/>
    <col min="6930" max="6930" width="3" style="285" customWidth="1"/>
    <col min="6931" max="7168" width="0" style="285" hidden="1"/>
    <col min="7169" max="7169" width="3.42578125" style="285" customWidth="1"/>
    <col min="7170" max="7171" width="3.7109375" style="285" customWidth="1"/>
    <col min="7172" max="7172" width="24" style="285" customWidth="1"/>
    <col min="7173" max="7173" width="22.85546875" style="285" customWidth="1"/>
    <col min="7174" max="7174" width="20.140625" style="285" customWidth="1"/>
    <col min="7175" max="7176" width="18.7109375" style="285" customWidth="1"/>
    <col min="7177" max="7177" width="7.7109375" style="285" customWidth="1"/>
    <col min="7178" max="7179" width="3.7109375" style="285" customWidth="1"/>
    <col min="7180" max="7184" width="18.7109375" style="285" customWidth="1"/>
    <col min="7185" max="7185" width="1.85546875" style="285" customWidth="1"/>
    <col min="7186" max="7186" width="3" style="285" customWidth="1"/>
    <col min="7187" max="7424" width="0" style="285" hidden="1"/>
    <col min="7425" max="7425" width="3.42578125" style="285" customWidth="1"/>
    <col min="7426" max="7427" width="3.7109375" style="285" customWidth="1"/>
    <col min="7428" max="7428" width="24" style="285" customWidth="1"/>
    <col min="7429" max="7429" width="22.85546875" style="285" customWidth="1"/>
    <col min="7430" max="7430" width="20.140625" style="285" customWidth="1"/>
    <col min="7431" max="7432" width="18.7109375" style="285" customWidth="1"/>
    <col min="7433" max="7433" width="7.7109375" style="285" customWidth="1"/>
    <col min="7434" max="7435" width="3.7109375" style="285" customWidth="1"/>
    <col min="7436" max="7440" width="18.7109375" style="285" customWidth="1"/>
    <col min="7441" max="7441" width="1.85546875" style="285" customWidth="1"/>
    <col min="7442" max="7442" width="3" style="285" customWidth="1"/>
    <col min="7443" max="7680" width="0" style="285" hidden="1"/>
    <col min="7681" max="7681" width="3.42578125" style="285" customWidth="1"/>
    <col min="7682" max="7683" width="3.7109375" style="285" customWidth="1"/>
    <col min="7684" max="7684" width="24" style="285" customWidth="1"/>
    <col min="7685" max="7685" width="22.85546875" style="285" customWidth="1"/>
    <col min="7686" max="7686" width="20.140625" style="285" customWidth="1"/>
    <col min="7687" max="7688" width="18.7109375" style="285" customWidth="1"/>
    <col min="7689" max="7689" width="7.7109375" style="285" customWidth="1"/>
    <col min="7690" max="7691" width="3.7109375" style="285" customWidth="1"/>
    <col min="7692" max="7696" width="18.7109375" style="285" customWidth="1"/>
    <col min="7697" max="7697" width="1.85546875" style="285" customWidth="1"/>
    <col min="7698" max="7698" width="3" style="285" customWidth="1"/>
    <col min="7699" max="7936" width="0" style="285" hidden="1"/>
    <col min="7937" max="7937" width="3.42578125" style="285" customWidth="1"/>
    <col min="7938" max="7939" width="3.7109375" style="285" customWidth="1"/>
    <col min="7940" max="7940" width="24" style="285" customWidth="1"/>
    <col min="7941" max="7941" width="22.85546875" style="285" customWidth="1"/>
    <col min="7942" max="7942" width="20.140625" style="285" customWidth="1"/>
    <col min="7943" max="7944" width="18.7109375" style="285" customWidth="1"/>
    <col min="7945" max="7945" width="7.7109375" style="285" customWidth="1"/>
    <col min="7946" max="7947" width="3.7109375" style="285" customWidth="1"/>
    <col min="7948" max="7952" width="18.7109375" style="285" customWidth="1"/>
    <col min="7953" max="7953" width="1.85546875" style="285" customWidth="1"/>
    <col min="7954" max="7954" width="3" style="285" customWidth="1"/>
    <col min="7955" max="8192" width="0" style="285" hidden="1"/>
    <col min="8193" max="8193" width="3.42578125" style="285" customWidth="1"/>
    <col min="8194" max="8195" width="3.7109375" style="285" customWidth="1"/>
    <col min="8196" max="8196" width="24" style="285" customWidth="1"/>
    <col min="8197" max="8197" width="22.85546875" style="285" customWidth="1"/>
    <col min="8198" max="8198" width="20.140625" style="285" customWidth="1"/>
    <col min="8199" max="8200" width="18.7109375" style="285" customWidth="1"/>
    <col min="8201" max="8201" width="7.7109375" style="285" customWidth="1"/>
    <col min="8202" max="8203" width="3.7109375" style="285" customWidth="1"/>
    <col min="8204" max="8208" width="18.7109375" style="285" customWidth="1"/>
    <col min="8209" max="8209" width="1.85546875" style="285" customWidth="1"/>
    <col min="8210" max="8210" width="3" style="285" customWidth="1"/>
    <col min="8211" max="8448" width="0" style="285" hidden="1"/>
    <col min="8449" max="8449" width="3.42578125" style="285" customWidth="1"/>
    <col min="8450" max="8451" width="3.7109375" style="285" customWidth="1"/>
    <col min="8452" max="8452" width="24" style="285" customWidth="1"/>
    <col min="8453" max="8453" width="22.85546875" style="285" customWidth="1"/>
    <col min="8454" max="8454" width="20.140625" style="285" customWidth="1"/>
    <col min="8455" max="8456" width="18.7109375" style="285" customWidth="1"/>
    <col min="8457" max="8457" width="7.7109375" style="285" customWidth="1"/>
    <col min="8458" max="8459" width="3.7109375" style="285" customWidth="1"/>
    <col min="8460" max="8464" width="18.7109375" style="285" customWidth="1"/>
    <col min="8465" max="8465" width="1.85546875" style="285" customWidth="1"/>
    <col min="8466" max="8466" width="3" style="285" customWidth="1"/>
    <col min="8467" max="8704" width="0" style="285" hidden="1"/>
    <col min="8705" max="8705" width="3.42578125" style="285" customWidth="1"/>
    <col min="8706" max="8707" width="3.7109375" style="285" customWidth="1"/>
    <col min="8708" max="8708" width="24" style="285" customWidth="1"/>
    <col min="8709" max="8709" width="22.85546875" style="285" customWidth="1"/>
    <col min="8710" max="8710" width="20.140625" style="285" customWidth="1"/>
    <col min="8711" max="8712" width="18.7109375" style="285" customWidth="1"/>
    <col min="8713" max="8713" width="7.7109375" style="285" customWidth="1"/>
    <col min="8714" max="8715" width="3.7109375" style="285" customWidth="1"/>
    <col min="8716" max="8720" width="18.7109375" style="285" customWidth="1"/>
    <col min="8721" max="8721" width="1.85546875" style="285" customWidth="1"/>
    <col min="8722" max="8722" width="3" style="285" customWidth="1"/>
    <col min="8723" max="8960" width="0" style="285" hidden="1"/>
    <col min="8961" max="8961" width="3.42578125" style="285" customWidth="1"/>
    <col min="8962" max="8963" width="3.7109375" style="285" customWidth="1"/>
    <col min="8964" max="8964" width="24" style="285" customWidth="1"/>
    <col min="8965" max="8965" width="22.85546875" style="285" customWidth="1"/>
    <col min="8966" max="8966" width="20.140625" style="285" customWidth="1"/>
    <col min="8967" max="8968" width="18.7109375" style="285" customWidth="1"/>
    <col min="8969" max="8969" width="7.7109375" style="285" customWidth="1"/>
    <col min="8970" max="8971" width="3.7109375" style="285" customWidth="1"/>
    <col min="8972" max="8976" width="18.7109375" style="285" customWidth="1"/>
    <col min="8977" max="8977" width="1.85546875" style="285" customWidth="1"/>
    <col min="8978" max="8978" width="3" style="285" customWidth="1"/>
    <col min="8979" max="9216" width="0" style="285" hidden="1"/>
    <col min="9217" max="9217" width="3.42578125" style="285" customWidth="1"/>
    <col min="9218" max="9219" width="3.7109375" style="285" customWidth="1"/>
    <col min="9220" max="9220" width="24" style="285" customWidth="1"/>
    <col min="9221" max="9221" width="22.85546875" style="285" customWidth="1"/>
    <col min="9222" max="9222" width="20.140625" style="285" customWidth="1"/>
    <col min="9223" max="9224" width="18.7109375" style="285" customWidth="1"/>
    <col min="9225" max="9225" width="7.7109375" style="285" customWidth="1"/>
    <col min="9226" max="9227" width="3.7109375" style="285" customWidth="1"/>
    <col min="9228" max="9232" width="18.7109375" style="285" customWidth="1"/>
    <col min="9233" max="9233" width="1.85546875" style="285" customWidth="1"/>
    <col min="9234" max="9234" width="3" style="285" customWidth="1"/>
    <col min="9235" max="9472" width="0" style="285" hidden="1"/>
    <col min="9473" max="9473" width="3.42578125" style="285" customWidth="1"/>
    <col min="9474" max="9475" width="3.7109375" style="285" customWidth="1"/>
    <col min="9476" max="9476" width="24" style="285" customWidth="1"/>
    <col min="9477" max="9477" width="22.85546875" style="285" customWidth="1"/>
    <col min="9478" max="9478" width="20.140625" style="285" customWidth="1"/>
    <col min="9479" max="9480" width="18.7109375" style="285" customWidth="1"/>
    <col min="9481" max="9481" width="7.7109375" style="285" customWidth="1"/>
    <col min="9482" max="9483" width="3.7109375" style="285" customWidth="1"/>
    <col min="9484" max="9488" width="18.7109375" style="285" customWidth="1"/>
    <col min="9489" max="9489" width="1.85546875" style="285" customWidth="1"/>
    <col min="9490" max="9490" width="3" style="285" customWidth="1"/>
    <col min="9491" max="9728" width="0" style="285" hidden="1"/>
    <col min="9729" max="9729" width="3.42578125" style="285" customWidth="1"/>
    <col min="9730" max="9731" width="3.7109375" style="285" customWidth="1"/>
    <col min="9732" max="9732" width="24" style="285" customWidth="1"/>
    <col min="9733" max="9733" width="22.85546875" style="285" customWidth="1"/>
    <col min="9734" max="9734" width="20.140625" style="285" customWidth="1"/>
    <col min="9735" max="9736" width="18.7109375" style="285" customWidth="1"/>
    <col min="9737" max="9737" width="7.7109375" style="285" customWidth="1"/>
    <col min="9738" max="9739" width="3.7109375" style="285" customWidth="1"/>
    <col min="9740" max="9744" width="18.7109375" style="285" customWidth="1"/>
    <col min="9745" max="9745" width="1.85546875" style="285" customWidth="1"/>
    <col min="9746" max="9746" width="3" style="285" customWidth="1"/>
    <col min="9747" max="9984" width="0" style="285" hidden="1"/>
    <col min="9985" max="9985" width="3.42578125" style="285" customWidth="1"/>
    <col min="9986" max="9987" width="3.7109375" style="285" customWidth="1"/>
    <col min="9988" max="9988" width="24" style="285" customWidth="1"/>
    <col min="9989" max="9989" width="22.85546875" style="285" customWidth="1"/>
    <col min="9990" max="9990" width="20.140625" style="285" customWidth="1"/>
    <col min="9991" max="9992" width="18.7109375" style="285" customWidth="1"/>
    <col min="9993" max="9993" width="7.7109375" style="285" customWidth="1"/>
    <col min="9994" max="9995" width="3.7109375" style="285" customWidth="1"/>
    <col min="9996" max="10000" width="18.7109375" style="285" customWidth="1"/>
    <col min="10001" max="10001" width="1.85546875" style="285" customWidth="1"/>
    <col min="10002" max="10002" width="3" style="285" customWidth="1"/>
    <col min="10003" max="10240" width="0" style="285" hidden="1"/>
    <col min="10241" max="10241" width="3.42578125" style="285" customWidth="1"/>
    <col min="10242" max="10243" width="3.7109375" style="285" customWidth="1"/>
    <col min="10244" max="10244" width="24" style="285" customWidth="1"/>
    <col min="10245" max="10245" width="22.85546875" style="285" customWidth="1"/>
    <col min="10246" max="10246" width="20.140625" style="285" customWidth="1"/>
    <col min="10247" max="10248" width="18.7109375" style="285" customWidth="1"/>
    <col min="10249" max="10249" width="7.7109375" style="285" customWidth="1"/>
    <col min="10250" max="10251" width="3.7109375" style="285" customWidth="1"/>
    <col min="10252" max="10256" width="18.7109375" style="285" customWidth="1"/>
    <col min="10257" max="10257" width="1.85546875" style="285" customWidth="1"/>
    <col min="10258" max="10258" width="3" style="285" customWidth="1"/>
    <col min="10259" max="10496" width="0" style="285" hidden="1"/>
    <col min="10497" max="10497" width="3.42578125" style="285" customWidth="1"/>
    <col min="10498" max="10499" width="3.7109375" style="285" customWidth="1"/>
    <col min="10500" max="10500" width="24" style="285" customWidth="1"/>
    <col min="10501" max="10501" width="22.85546875" style="285" customWidth="1"/>
    <col min="10502" max="10502" width="20.140625" style="285" customWidth="1"/>
    <col min="10503" max="10504" width="18.7109375" style="285" customWidth="1"/>
    <col min="10505" max="10505" width="7.7109375" style="285" customWidth="1"/>
    <col min="10506" max="10507" width="3.7109375" style="285" customWidth="1"/>
    <col min="10508" max="10512" width="18.7109375" style="285" customWidth="1"/>
    <col min="10513" max="10513" width="1.85546875" style="285" customWidth="1"/>
    <col min="10514" max="10514" width="3" style="285" customWidth="1"/>
    <col min="10515" max="10752" width="0" style="285" hidden="1"/>
    <col min="10753" max="10753" width="3.42578125" style="285" customWidth="1"/>
    <col min="10754" max="10755" width="3.7109375" style="285" customWidth="1"/>
    <col min="10756" max="10756" width="24" style="285" customWidth="1"/>
    <col min="10757" max="10757" width="22.85546875" style="285" customWidth="1"/>
    <col min="10758" max="10758" width="20.140625" style="285" customWidth="1"/>
    <col min="10759" max="10760" width="18.7109375" style="285" customWidth="1"/>
    <col min="10761" max="10761" width="7.7109375" style="285" customWidth="1"/>
    <col min="10762" max="10763" width="3.7109375" style="285" customWidth="1"/>
    <col min="10764" max="10768" width="18.7109375" style="285" customWidth="1"/>
    <col min="10769" max="10769" width="1.85546875" style="285" customWidth="1"/>
    <col min="10770" max="10770" width="3" style="285" customWidth="1"/>
    <col min="10771" max="11008" width="0" style="285" hidden="1"/>
    <col min="11009" max="11009" width="3.42578125" style="285" customWidth="1"/>
    <col min="11010" max="11011" width="3.7109375" style="285" customWidth="1"/>
    <col min="11012" max="11012" width="24" style="285" customWidth="1"/>
    <col min="11013" max="11013" width="22.85546875" style="285" customWidth="1"/>
    <col min="11014" max="11014" width="20.140625" style="285" customWidth="1"/>
    <col min="11015" max="11016" width="18.7109375" style="285" customWidth="1"/>
    <col min="11017" max="11017" width="7.7109375" style="285" customWidth="1"/>
    <col min="11018" max="11019" width="3.7109375" style="285" customWidth="1"/>
    <col min="11020" max="11024" width="18.7109375" style="285" customWidth="1"/>
    <col min="11025" max="11025" width="1.85546875" style="285" customWidth="1"/>
    <col min="11026" max="11026" width="3" style="285" customWidth="1"/>
    <col min="11027" max="11264" width="0" style="285" hidden="1"/>
    <col min="11265" max="11265" width="3.42578125" style="285" customWidth="1"/>
    <col min="11266" max="11267" width="3.7109375" style="285" customWidth="1"/>
    <col min="11268" max="11268" width="24" style="285" customWidth="1"/>
    <col min="11269" max="11269" width="22.85546875" style="285" customWidth="1"/>
    <col min="11270" max="11270" width="20.140625" style="285" customWidth="1"/>
    <col min="11271" max="11272" width="18.7109375" style="285" customWidth="1"/>
    <col min="11273" max="11273" width="7.7109375" style="285" customWidth="1"/>
    <col min="11274" max="11275" width="3.7109375" style="285" customWidth="1"/>
    <col min="11276" max="11280" width="18.7109375" style="285" customWidth="1"/>
    <col min="11281" max="11281" width="1.85546875" style="285" customWidth="1"/>
    <col min="11282" max="11282" width="3" style="285" customWidth="1"/>
    <col min="11283" max="11520" width="0" style="285" hidden="1"/>
    <col min="11521" max="11521" width="3.42578125" style="285" customWidth="1"/>
    <col min="11522" max="11523" width="3.7109375" style="285" customWidth="1"/>
    <col min="11524" max="11524" width="24" style="285" customWidth="1"/>
    <col min="11525" max="11525" width="22.85546875" style="285" customWidth="1"/>
    <col min="11526" max="11526" width="20.140625" style="285" customWidth="1"/>
    <col min="11527" max="11528" width="18.7109375" style="285" customWidth="1"/>
    <col min="11529" max="11529" width="7.7109375" style="285" customWidth="1"/>
    <col min="11530" max="11531" width="3.7109375" style="285" customWidth="1"/>
    <col min="11532" max="11536" width="18.7109375" style="285" customWidth="1"/>
    <col min="11537" max="11537" width="1.85546875" style="285" customWidth="1"/>
    <col min="11538" max="11538" width="3" style="285" customWidth="1"/>
    <col min="11539" max="11776" width="0" style="285" hidden="1"/>
    <col min="11777" max="11777" width="3.42578125" style="285" customWidth="1"/>
    <col min="11778" max="11779" width="3.7109375" style="285" customWidth="1"/>
    <col min="11780" max="11780" width="24" style="285" customWidth="1"/>
    <col min="11781" max="11781" width="22.85546875" style="285" customWidth="1"/>
    <col min="11782" max="11782" width="20.140625" style="285" customWidth="1"/>
    <col min="11783" max="11784" width="18.7109375" style="285" customWidth="1"/>
    <col min="11785" max="11785" width="7.7109375" style="285" customWidth="1"/>
    <col min="11786" max="11787" width="3.7109375" style="285" customWidth="1"/>
    <col min="11788" max="11792" width="18.7109375" style="285" customWidth="1"/>
    <col min="11793" max="11793" width="1.85546875" style="285" customWidth="1"/>
    <col min="11794" max="11794" width="3" style="285" customWidth="1"/>
    <col min="11795" max="12032" width="0" style="285" hidden="1"/>
    <col min="12033" max="12033" width="3.42578125" style="285" customWidth="1"/>
    <col min="12034" max="12035" width="3.7109375" style="285" customWidth="1"/>
    <col min="12036" max="12036" width="24" style="285" customWidth="1"/>
    <col min="12037" max="12037" width="22.85546875" style="285" customWidth="1"/>
    <col min="12038" max="12038" width="20.140625" style="285" customWidth="1"/>
    <col min="12039" max="12040" width="18.7109375" style="285" customWidth="1"/>
    <col min="12041" max="12041" width="7.7109375" style="285" customWidth="1"/>
    <col min="12042" max="12043" width="3.7109375" style="285" customWidth="1"/>
    <col min="12044" max="12048" width="18.7109375" style="285" customWidth="1"/>
    <col min="12049" max="12049" width="1.85546875" style="285" customWidth="1"/>
    <col min="12050" max="12050" width="3" style="285" customWidth="1"/>
    <col min="12051" max="12288" width="0" style="285" hidden="1"/>
    <col min="12289" max="12289" width="3.42578125" style="285" customWidth="1"/>
    <col min="12290" max="12291" width="3.7109375" style="285" customWidth="1"/>
    <col min="12292" max="12292" width="24" style="285" customWidth="1"/>
    <col min="12293" max="12293" width="22.85546875" style="285" customWidth="1"/>
    <col min="12294" max="12294" width="20.140625" style="285" customWidth="1"/>
    <col min="12295" max="12296" width="18.7109375" style="285" customWidth="1"/>
    <col min="12297" max="12297" width="7.7109375" style="285" customWidth="1"/>
    <col min="12298" max="12299" width="3.7109375" style="285" customWidth="1"/>
    <col min="12300" max="12304" width="18.7109375" style="285" customWidth="1"/>
    <col min="12305" max="12305" width="1.85546875" style="285" customWidth="1"/>
    <col min="12306" max="12306" width="3" style="285" customWidth="1"/>
    <col min="12307" max="12544" width="0" style="285" hidden="1"/>
    <col min="12545" max="12545" width="3.42578125" style="285" customWidth="1"/>
    <col min="12546" max="12547" width="3.7109375" style="285" customWidth="1"/>
    <col min="12548" max="12548" width="24" style="285" customWidth="1"/>
    <col min="12549" max="12549" width="22.85546875" style="285" customWidth="1"/>
    <col min="12550" max="12550" width="20.140625" style="285" customWidth="1"/>
    <col min="12551" max="12552" width="18.7109375" style="285" customWidth="1"/>
    <col min="12553" max="12553" width="7.7109375" style="285" customWidth="1"/>
    <col min="12554" max="12555" width="3.7109375" style="285" customWidth="1"/>
    <col min="12556" max="12560" width="18.7109375" style="285" customWidth="1"/>
    <col min="12561" max="12561" width="1.85546875" style="285" customWidth="1"/>
    <col min="12562" max="12562" width="3" style="285" customWidth="1"/>
    <col min="12563" max="12800" width="0" style="285" hidden="1"/>
    <col min="12801" max="12801" width="3.42578125" style="285" customWidth="1"/>
    <col min="12802" max="12803" width="3.7109375" style="285" customWidth="1"/>
    <col min="12804" max="12804" width="24" style="285" customWidth="1"/>
    <col min="12805" max="12805" width="22.85546875" style="285" customWidth="1"/>
    <col min="12806" max="12806" width="20.140625" style="285" customWidth="1"/>
    <col min="12807" max="12808" width="18.7109375" style="285" customWidth="1"/>
    <col min="12809" max="12809" width="7.7109375" style="285" customWidth="1"/>
    <col min="12810" max="12811" width="3.7109375" style="285" customWidth="1"/>
    <col min="12812" max="12816" width="18.7109375" style="285" customWidth="1"/>
    <col min="12817" max="12817" width="1.85546875" style="285" customWidth="1"/>
    <col min="12818" max="12818" width="3" style="285" customWidth="1"/>
    <col min="12819" max="13056" width="0" style="285" hidden="1"/>
    <col min="13057" max="13057" width="3.42578125" style="285" customWidth="1"/>
    <col min="13058" max="13059" width="3.7109375" style="285" customWidth="1"/>
    <col min="13060" max="13060" width="24" style="285" customWidth="1"/>
    <col min="13061" max="13061" width="22.85546875" style="285" customWidth="1"/>
    <col min="13062" max="13062" width="20.140625" style="285" customWidth="1"/>
    <col min="13063" max="13064" width="18.7109375" style="285" customWidth="1"/>
    <col min="13065" max="13065" width="7.7109375" style="285" customWidth="1"/>
    <col min="13066" max="13067" width="3.7109375" style="285" customWidth="1"/>
    <col min="13068" max="13072" width="18.7109375" style="285" customWidth="1"/>
    <col min="13073" max="13073" width="1.85546875" style="285" customWidth="1"/>
    <col min="13074" max="13074" width="3" style="285" customWidth="1"/>
    <col min="13075" max="13312" width="0" style="285" hidden="1"/>
    <col min="13313" max="13313" width="3.42578125" style="285" customWidth="1"/>
    <col min="13314" max="13315" width="3.7109375" style="285" customWidth="1"/>
    <col min="13316" max="13316" width="24" style="285" customWidth="1"/>
    <col min="13317" max="13317" width="22.85546875" style="285" customWidth="1"/>
    <col min="13318" max="13318" width="20.140625" style="285" customWidth="1"/>
    <col min="13319" max="13320" width="18.7109375" style="285" customWidth="1"/>
    <col min="13321" max="13321" width="7.7109375" style="285" customWidth="1"/>
    <col min="13322" max="13323" width="3.7109375" style="285" customWidth="1"/>
    <col min="13324" max="13328" width="18.7109375" style="285" customWidth="1"/>
    <col min="13329" max="13329" width="1.85546875" style="285" customWidth="1"/>
    <col min="13330" max="13330" width="3" style="285" customWidth="1"/>
    <col min="13331" max="13568" width="0" style="285" hidden="1"/>
    <col min="13569" max="13569" width="3.42578125" style="285" customWidth="1"/>
    <col min="13570" max="13571" width="3.7109375" style="285" customWidth="1"/>
    <col min="13572" max="13572" width="24" style="285" customWidth="1"/>
    <col min="13573" max="13573" width="22.85546875" style="285" customWidth="1"/>
    <col min="13574" max="13574" width="20.140625" style="285" customWidth="1"/>
    <col min="13575" max="13576" width="18.7109375" style="285" customWidth="1"/>
    <col min="13577" max="13577" width="7.7109375" style="285" customWidth="1"/>
    <col min="13578" max="13579" width="3.7109375" style="285" customWidth="1"/>
    <col min="13580" max="13584" width="18.7109375" style="285" customWidth="1"/>
    <col min="13585" max="13585" width="1.85546875" style="285" customWidth="1"/>
    <col min="13586" max="13586" width="3" style="285" customWidth="1"/>
    <col min="13587" max="13824" width="0" style="285" hidden="1"/>
    <col min="13825" max="13825" width="3.42578125" style="285" customWidth="1"/>
    <col min="13826" max="13827" width="3.7109375" style="285" customWidth="1"/>
    <col min="13828" max="13828" width="24" style="285" customWidth="1"/>
    <col min="13829" max="13829" width="22.85546875" style="285" customWidth="1"/>
    <col min="13830" max="13830" width="20.140625" style="285" customWidth="1"/>
    <col min="13831" max="13832" width="18.7109375" style="285" customWidth="1"/>
    <col min="13833" max="13833" width="7.7109375" style="285" customWidth="1"/>
    <col min="13834" max="13835" width="3.7109375" style="285" customWidth="1"/>
    <col min="13836" max="13840" width="18.7109375" style="285" customWidth="1"/>
    <col min="13841" max="13841" width="1.85546875" style="285" customWidth="1"/>
    <col min="13842" max="13842" width="3" style="285" customWidth="1"/>
    <col min="13843" max="14080" width="0" style="285" hidden="1"/>
    <col min="14081" max="14081" width="3.42578125" style="285" customWidth="1"/>
    <col min="14082" max="14083" width="3.7109375" style="285" customWidth="1"/>
    <col min="14084" max="14084" width="24" style="285" customWidth="1"/>
    <col min="14085" max="14085" width="22.85546875" style="285" customWidth="1"/>
    <col min="14086" max="14086" width="20.140625" style="285" customWidth="1"/>
    <col min="14087" max="14088" width="18.7109375" style="285" customWidth="1"/>
    <col min="14089" max="14089" width="7.7109375" style="285" customWidth="1"/>
    <col min="14090" max="14091" width="3.7109375" style="285" customWidth="1"/>
    <col min="14092" max="14096" width="18.7109375" style="285" customWidth="1"/>
    <col min="14097" max="14097" width="1.85546875" style="285" customWidth="1"/>
    <col min="14098" max="14098" width="3" style="285" customWidth="1"/>
    <col min="14099" max="14336" width="0" style="285" hidden="1"/>
    <col min="14337" max="14337" width="3.42578125" style="285" customWidth="1"/>
    <col min="14338" max="14339" width="3.7109375" style="285" customWidth="1"/>
    <col min="14340" max="14340" width="24" style="285" customWidth="1"/>
    <col min="14341" max="14341" width="22.85546875" style="285" customWidth="1"/>
    <col min="14342" max="14342" width="20.140625" style="285" customWidth="1"/>
    <col min="14343" max="14344" width="18.7109375" style="285" customWidth="1"/>
    <col min="14345" max="14345" width="7.7109375" style="285" customWidth="1"/>
    <col min="14346" max="14347" width="3.7109375" style="285" customWidth="1"/>
    <col min="14348" max="14352" width="18.7109375" style="285" customWidth="1"/>
    <col min="14353" max="14353" width="1.85546875" style="285" customWidth="1"/>
    <col min="14354" max="14354" width="3" style="285" customWidth="1"/>
    <col min="14355" max="14592" width="0" style="285" hidden="1"/>
    <col min="14593" max="14593" width="3.42578125" style="285" customWidth="1"/>
    <col min="14594" max="14595" width="3.7109375" style="285" customWidth="1"/>
    <col min="14596" max="14596" width="24" style="285" customWidth="1"/>
    <col min="14597" max="14597" width="22.85546875" style="285" customWidth="1"/>
    <col min="14598" max="14598" width="20.140625" style="285" customWidth="1"/>
    <col min="14599" max="14600" width="18.7109375" style="285" customWidth="1"/>
    <col min="14601" max="14601" width="7.7109375" style="285" customWidth="1"/>
    <col min="14602" max="14603" width="3.7109375" style="285" customWidth="1"/>
    <col min="14604" max="14608" width="18.7109375" style="285" customWidth="1"/>
    <col min="14609" max="14609" width="1.85546875" style="285" customWidth="1"/>
    <col min="14610" max="14610" width="3" style="285" customWidth="1"/>
    <col min="14611" max="14848" width="0" style="285" hidden="1"/>
    <col min="14849" max="14849" width="3.42578125" style="285" customWidth="1"/>
    <col min="14850" max="14851" width="3.7109375" style="285" customWidth="1"/>
    <col min="14852" max="14852" width="24" style="285" customWidth="1"/>
    <col min="14853" max="14853" width="22.85546875" style="285" customWidth="1"/>
    <col min="14854" max="14854" width="20.140625" style="285" customWidth="1"/>
    <col min="14855" max="14856" width="18.7109375" style="285" customWidth="1"/>
    <col min="14857" max="14857" width="7.7109375" style="285" customWidth="1"/>
    <col min="14858" max="14859" width="3.7109375" style="285" customWidth="1"/>
    <col min="14860" max="14864" width="18.7109375" style="285" customWidth="1"/>
    <col min="14865" max="14865" width="1.85546875" style="285" customWidth="1"/>
    <col min="14866" max="14866" width="3" style="285" customWidth="1"/>
    <col min="14867" max="15104" width="0" style="285" hidden="1"/>
    <col min="15105" max="15105" width="3.42578125" style="285" customWidth="1"/>
    <col min="15106" max="15107" width="3.7109375" style="285" customWidth="1"/>
    <col min="15108" max="15108" width="24" style="285" customWidth="1"/>
    <col min="15109" max="15109" width="22.85546875" style="285" customWidth="1"/>
    <col min="15110" max="15110" width="20.140625" style="285" customWidth="1"/>
    <col min="15111" max="15112" width="18.7109375" style="285" customWidth="1"/>
    <col min="15113" max="15113" width="7.7109375" style="285" customWidth="1"/>
    <col min="15114" max="15115" width="3.7109375" style="285" customWidth="1"/>
    <col min="15116" max="15120" width="18.7109375" style="285" customWidth="1"/>
    <col min="15121" max="15121" width="1.85546875" style="285" customWidth="1"/>
    <col min="15122" max="15122" width="3" style="285" customWidth="1"/>
    <col min="15123" max="15360" width="0" style="285" hidden="1"/>
    <col min="15361" max="15361" width="3.42578125" style="285" customWidth="1"/>
    <col min="15362" max="15363" width="3.7109375" style="285" customWidth="1"/>
    <col min="15364" max="15364" width="24" style="285" customWidth="1"/>
    <col min="15365" max="15365" width="22.85546875" style="285" customWidth="1"/>
    <col min="15366" max="15366" width="20.140625" style="285" customWidth="1"/>
    <col min="15367" max="15368" width="18.7109375" style="285" customWidth="1"/>
    <col min="15369" max="15369" width="7.7109375" style="285" customWidth="1"/>
    <col min="15370" max="15371" width="3.7109375" style="285" customWidth="1"/>
    <col min="15372" max="15376" width="18.7109375" style="285" customWidth="1"/>
    <col min="15377" max="15377" width="1.85546875" style="285" customWidth="1"/>
    <col min="15378" max="15378" width="3" style="285" customWidth="1"/>
    <col min="15379" max="15616" width="0" style="285" hidden="1"/>
    <col min="15617" max="15617" width="3.42578125" style="285" customWidth="1"/>
    <col min="15618" max="15619" width="3.7109375" style="285" customWidth="1"/>
    <col min="15620" max="15620" width="24" style="285" customWidth="1"/>
    <col min="15621" max="15621" width="22.85546875" style="285" customWidth="1"/>
    <col min="15622" max="15622" width="20.140625" style="285" customWidth="1"/>
    <col min="15623" max="15624" width="18.7109375" style="285" customWidth="1"/>
    <col min="15625" max="15625" width="7.7109375" style="285" customWidth="1"/>
    <col min="15626" max="15627" width="3.7109375" style="285" customWidth="1"/>
    <col min="15628" max="15632" width="18.7109375" style="285" customWidth="1"/>
    <col min="15633" max="15633" width="1.85546875" style="285" customWidth="1"/>
    <col min="15634" max="15634" width="3" style="285" customWidth="1"/>
    <col min="15635" max="15872" width="0" style="285" hidden="1"/>
    <col min="15873" max="15873" width="3.42578125" style="285" customWidth="1"/>
    <col min="15874" max="15875" width="3.7109375" style="285" customWidth="1"/>
    <col min="15876" max="15876" width="24" style="285" customWidth="1"/>
    <col min="15877" max="15877" width="22.85546875" style="285" customWidth="1"/>
    <col min="15878" max="15878" width="20.140625" style="285" customWidth="1"/>
    <col min="15879" max="15880" width="18.7109375" style="285" customWidth="1"/>
    <col min="15881" max="15881" width="7.7109375" style="285" customWidth="1"/>
    <col min="15882" max="15883" width="3.7109375" style="285" customWidth="1"/>
    <col min="15884" max="15888" width="18.7109375" style="285" customWidth="1"/>
    <col min="15889" max="15889" width="1.85546875" style="285" customWidth="1"/>
    <col min="15890" max="15890" width="3" style="285" customWidth="1"/>
    <col min="15891" max="16128" width="0" style="285" hidden="1"/>
    <col min="16129" max="16129" width="3.42578125" style="285" customWidth="1"/>
    <col min="16130" max="16131" width="3.7109375" style="285" customWidth="1"/>
    <col min="16132" max="16132" width="24" style="285" customWidth="1"/>
    <col min="16133" max="16133" width="22.85546875" style="285" customWidth="1"/>
    <col min="16134" max="16134" width="20.140625" style="285" customWidth="1"/>
    <col min="16135" max="16136" width="18.7109375" style="285" customWidth="1"/>
    <col min="16137" max="16137" width="7.7109375" style="285" customWidth="1"/>
    <col min="16138" max="16139" width="3.7109375" style="285" customWidth="1"/>
    <col min="16140" max="16144" width="18.7109375" style="285" customWidth="1"/>
    <col min="16145" max="16145" width="1.85546875" style="285" customWidth="1"/>
    <col min="16146" max="16146" width="3" style="285" customWidth="1"/>
    <col min="16147" max="16384" width="0" style="285" hidden="1"/>
  </cols>
  <sheetData>
    <row r="1" spans="1:17"/>
    <row r="2" spans="1:17" s="10" customFormat="1">
      <c r="B2" s="58"/>
      <c r="C2" s="58"/>
      <c r="D2" s="58"/>
      <c r="E2" s="490" t="s">
        <v>404</v>
      </c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58"/>
      <c r="Q2" s="58"/>
    </row>
    <row r="3" spans="1:17">
      <c r="B3" s="58"/>
      <c r="C3" s="58"/>
      <c r="D3" s="58"/>
      <c r="E3" s="490" t="s">
        <v>182</v>
      </c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58"/>
      <c r="Q3" s="58"/>
    </row>
    <row r="4" spans="1:17">
      <c r="B4" s="58"/>
      <c r="C4" s="58"/>
      <c r="D4" s="58"/>
      <c r="E4" s="490" t="s">
        <v>406</v>
      </c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58"/>
      <c r="Q4" s="58"/>
    </row>
    <row r="5" spans="1:17">
      <c r="B5" s="58"/>
      <c r="C5" s="58"/>
      <c r="D5" s="58"/>
      <c r="E5" s="490" t="s">
        <v>63</v>
      </c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58"/>
      <c r="Q5" s="58"/>
    </row>
    <row r="6" spans="1:17">
      <c r="C6" s="286"/>
      <c r="D6" s="287"/>
      <c r="E6" s="54"/>
      <c r="F6" s="54"/>
      <c r="G6" s="54"/>
      <c r="H6" s="54"/>
      <c r="I6" s="54"/>
      <c r="J6" s="54"/>
      <c r="K6" s="54"/>
      <c r="L6" s="54"/>
      <c r="M6" s="54"/>
      <c r="N6" s="54"/>
      <c r="O6" s="58"/>
      <c r="P6" s="10"/>
      <c r="Q6" s="10"/>
    </row>
    <row r="7" spans="1:17">
      <c r="A7" s="288"/>
      <c r="B7" s="570" t="s">
        <v>62</v>
      </c>
      <c r="C7" s="570"/>
      <c r="D7" s="570"/>
      <c r="E7" s="491" t="s">
        <v>61</v>
      </c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289"/>
      <c r="Q7" s="10"/>
    </row>
    <row r="8" spans="1:17" s="10" customFormat="1">
      <c r="A8" s="18"/>
      <c r="B8" s="286"/>
      <c r="C8" s="286"/>
      <c r="D8" s="287"/>
      <c r="E8" s="286"/>
      <c r="F8" s="286"/>
      <c r="G8" s="290"/>
      <c r="H8" s="290"/>
      <c r="I8" s="287"/>
    </row>
    <row r="9" spans="1:17" s="10" customFormat="1">
      <c r="A9" s="18"/>
      <c r="B9" s="18"/>
      <c r="C9" s="291"/>
      <c r="D9" s="287"/>
      <c r="E9" s="291"/>
      <c r="F9" s="291"/>
      <c r="G9" s="292"/>
      <c r="H9" s="292"/>
      <c r="I9" s="287"/>
    </row>
    <row r="10" spans="1:17" s="10" customFormat="1">
      <c r="A10" s="293"/>
      <c r="B10" s="567" t="s">
        <v>60</v>
      </c>
      <c r="C10" s="568"/>
      <c r="D10" s="568"/>
      <c r="E10" s="568"/>
      <c r="F10" s="48"/>
      <c r="G10" s="47">
        <v>2016</v>
      </c>
      <c r="H10" s="47">
        <v>2015</v>
      </c>
      <c r="I10" s="294"/>
      <c r="J10" s="568" t="s">
        <v>60</v>
      </c>
      <c r="K10" s="568"/>
      <c r="L10" s="568"/>
      <c r="M10" s="568"/>
      <c r="N10" s="48"/>
      <c r="O10" s="47">
        <v>2016</v>
      </c>
      <c r="P10" s="47">
        <v>2015</v>
      </c>
      <c r="Q10" s="295"/>
    </row>
    <row r="11" spans="1:17" s="10" customFormat="1">
      <c r="A11" s="18"/>
      <c r="B11" s="45"/>
      <c r="C11" s="18"/>
      <c r="D11" s="44"/>
      <c r="E11" s="44"/>
      <c r="F11" s="44"/>
      <c r="G11" s="296"/>
      <c r="H11" s="296"/>
      <c r="I11" s="18"/>
      <c r="Q11" s="42"/>
    </row>
    <row r="12" spans="1:17" s="10" customFormat="1">
      <c r="A12" s="24"/>
      <c r="B12" s="297"/>
      <c r="C12" s="298"/>
      <c r="D12" s="298"/>
      <c r="E12" s="298"/>
      <c r="F12" s="298"/>
      <c r="G12" s="296"/>
      <c r="H12" s="296"/>
      <c r="I12" s="24"/>
      <c r="Q12" s="42"/>
    </row>
    <row r="13" spans="1:17">
      <c r="A13" s="24"/>
      <c r="B13" s="569" t="s">
        <v>183</v>
      </c>
      <c r="C13" s="564"/>
      <c r="D13" s="564"/>
      <c r="E13" s="564"/>
      <c r="F13" s="564"/>
      <c r="G13" s="296"/>
      <c r="H13" s="296"/>
      <c r="I13" s="24"/>
      <c r="J13" s="564" t="s">
        <v>184</v>
      </c>
      <c r="K13" s="564"/>
      <c r="L13" s="564"/>
      <c r="M13" s="564"/>
      <c r="N13" s="564"/>
      <c r="O13" s="299"/>
      <c r="P13" s="299"/>
      <c r="Q13" s="42"/>
    </row>
    <row r="14" spans="1:17">
      <c r="A14" s="24"/>
      <c r="B14" s="297"/>
      <c r="C14" s="298"/>
      <c r="D14" s="24"/>
      <c r="E14" s="298"/>
      <c r="F14" s="298"/>
      <c r="G14" s="296"/>
      <c r="H14" s="296"/>
      <c r="I14" s="24"/>
      <c r="J14" s="24"/>
      <c r="K14" s="298"/>
      <c r="L14" s="298"/>
      <c r="M14" s="298"/>
      <c r="N14" s="298"/>
      <c r="O14" s="299"/>
      <c r="P14" s="299"/>
      <c r="Q14" s="42"/>
    </row>
    <row r="15" spans="1:17">
      <c r="A15" s="24"/>
      <c r="B15" s="297"/>
      <c r="C15" s="564" t="s">
        <v>130</v>
      </c>
      <c r="D15" s="564"/>
      <c r="E15" s="564"/>
      <c r="F15" s="564"/>
      <c r="G15" s="300">
        <f>SUM(G16:G26)</f>
        <v>8594266</v>
      </c>
      <c r="H15" s="300">
        <f>SUM(H16:H26)</f>
        <v>5732339</v>
      </c>
      <c r="I15" s="24"/>
      <c r="J15" s="24"/>
      <c r="K15" s="564" t="s">
        <v>130</v>
      </c>
      <c r="L15" s="564"/>
      <c r="M15" s="564"/>
      <c r="N15" s="564"/>
      <c r="O15" s="300">
        <f>SUM(O16:O18)</f>
        <v>0</v>
      </c>
      <c r="P15" s="300">
        <f>SUM(P16:P18)</f>
        <v>0</v>
      </c>
      <c r="Q15" s="42"/>
    </row>
    <row r="16" spans="1:17">
      <c r="A16" s="24"/>
      <c r="B16" s="297"/>
      <c r="C16" s="298"/>
      <c r="D16" s="565" t="s">
        <v>55</v>
      </c>
      <c r="E16" s="565"/>
      <c r="F16" s="565"/>
      <c r="G16" s="301">
        <v>0</v>
      </c>
      <c r="H16" s="301">
        <v>0</v>
      </c>
      <c r="I16" s="24"/>
      <c r="J16" s="24"/>
      <c r="K16" s="10"/>
      <c r="L16" s="566" t="s">
        <v>96</v>
      </c>
      <c r="M16" s="566"/>
      <c r="N16" s="566"/>
      <c r="O16" s="301">
        <v>0</v>
      </c>
      <c r="P16" s="301">
        <v>0</v>
      </c>
      <c r="Q16" s="42"/>
    </row>
    <row r="17" spans="1:17">
      <c r="A17" s="24"/>
      <c r="B17" s="297"/>
      <c r="C17" s="298"/>
      <c r="D17" s="565" t="s">
        <v>185</v>
      </c>
      <c r="E17" s="565"/>
      <c r="F17" s="565"/>
      <c r="G17" s="301">
        <v>0</v>
      </c>
      <c r="H17" s="301">
        <v>0</v>
      </c>
      <c r="I17" s="24"/>
      <c r="J17" s="24"/>
      <c r="K17" s="10"/>
      <c r="L17" s="566" t="s">
        <v>98</v>
      </c>
      <c r="M17" s="566"/>
      <c r="N17" s="566"/>
      <c r="O17" s="301">
        <v>0</v>
      </c>
      <c r="Q17" s="42"/>
    </row>
    <row r="18" spans="1:17">
      <c r="A18" s="24"/>
      <c r="B18" s="297"/>
      <c r="C18" s="302"/>
      <c r="D18" s="565" t="s">
        <v>186</v>
      </c>
      <c r="E18" s="565"/>
      <c r="F18" s="565"/>
      <c r="G18" s="301">
        <v>0</v>
      </c>
      <c r="H18" s="301">
        <v>0</v>
      </c>
      <c r="I18" s="24"/>
      <c r="J18" s="24"/>
      <c r="K18" s="296"/>
      <c r="L18" s="566" t="s">
        <v>187</v>
      </c>
      <c r="M18" s="566"/>
      <c r="N18" s="566"/>
      <c r="O18" s="301">
        <v>0</v>
      </c>
      <c r="P18" s="301">
        <v>0</v>
      </c>
      <c r="Q18" s="42"/>
    </row>
    <row r="19" spans="1:17">
      <c r="A19" s="24"/>
      <c r="B19" s="297"/>
      <c r="C19" s="302"/>
      <c r="D19" s="565" t="s">
        <v>49</v>
      </c>
      <c r="E19" s="565"/>
      <c r="F19" s="565"/>
      <c r="G19" s="301">
        <v>487440</v>
      </c>
      <c r="H19" s="29">
        <v>386058</v>
      </c>
      <c r="I19" s="24"/>
      <c r="J19" s="24"/>
      <c r="K19" s="296"/>
      <c r="L19" s="10"/>
      <c r="M19" s="10"/>
      <c r="N19" s="10"/>
      <c r="O19" s="10"/>
      <c r="P19" s="10"/>
      <c r="Q19" s="42"/>
    </row>
    <row r="20" spans="1:17">
      <c r="A20" s="24"/>
      <c r="B20" s="297"/>
      <c r="C20" s="302"/>
      <c r="D20" s="565" t="s">
        <v>48</v>
      </c>
      <c r="E20" s="565"/>
      <c r="F20" s="565"/>
      <c r="G20" s="301"/>
      <c r="H20" s="29">
        <v>0</v>
      </c>
      <c r="I20" s="24"/>
      <c r="J20" s="24"/>
      <c r="K20" s="564" t="s">
        <v>131</v>
      </c>
      <c r="L20" s="564"/>
      <c r="M20" s="564"/>
      <c r="N20" s="564"/>
      <c r="O20" s="300">
        <f>SUM(O21:O23)</f>
        <v>25032</v>
      </c>
      <c r="P20" s="300">
        <f>SUM(P21:P23)</f>
        <v>366181</v>
      </c>
      <c r="Q20" s="42"/>
    </row>
    <row r="21" spans="1:17">
      <c r="A21" s="24"/>
      <c r="B21" s="297"/>
      <c r="C21" s="302"/>
      <c r="D21" s="565" t="s">
        <v>46</v>
      </c>
      <c r="E21" s="565"/>
      <c r="F21" s="565"/>
      <c r="G21" s="301">
        <v>0</v>
      </c>
      <c r="H21" s="301">
        <v>0</v>
      </c>
      <c r="I21" s="24"/>
      <c r="J21" s="24"/>
      <c r="K21" s="296"/>
      <c r="L21" s="566" t="s">
        <v>96</v>
      </c>
      <c r="M21" s="566"/>
      <c r="N21" s="566"/>
      <c r="O21" s="301">
        <v>0</v>
      </c>
      <c r="P21" s="301">
        <v>0</v>
      </c>
      <c r="Q21" s="42"/>
    </row>
    <row r="22" spans="1:17">
      <c r="A22" s="24"/>
      <c r="B22" s="297"/>
      <c r="C22" s="302"/>
      <c r="D22" s="565" t="s">
        <v>44</v>
      </c>
      <c r="E22" s="565"/>
      <c r="F22" s="565"/>
      <c r="G22" s="301">
        <v>0</v>
      </c>
      <c r="H22" s="301">
        <v>0</v>
      </c>
      <c r="I22" s="24"/>
      <c r="J22" s="24"/>
      <c r="K22" s="298"/>
      <c r="L22" s="566" t="s">
        <v>98</v>
      </c>
      <c r="M22" s="566"/>
      <c r="N22" s="566"/>
      <c r="O22" s="29">
        <v>25032</v>
      </c>
      <c r="P22" s="301">
        <v>366181</v>
      </c>
      <c r="Q22" s="42"/>
    </row>
    <row r="23" spans="1:17" ht="26.25" customHeight="1">
      <c r="A23" s="24"/>
      <c r="B23" s="297"/>
      <c r="C23" s="302"/>
      <c r="D23" s="565" t="s">
        <v>42</v>
      </c>
      <c r="E23" s="565"/>
      <c r="F23" s="565"/>
      <c r="G23" s="301">
        <v>0</v>
      </c>
      <c r="H23" s="301">
        <v>0</v>
      </c>
      <c r="I23" s="24"/>
      <c r="J23" s="24"/>
      <c r="K23" s="10"/>
      <c r="L23" s="566" t="s">
        <v>188</v>
      </c>
      <c r="M23" s="566"/>
      <c r="N23" s="566"/>
      <c r="O23" s="301">
        <v>0</v>
      </c>
      <c r="P23" s="301">
        <v>0</v>
      </c>
      <c r="Q23" s="42"/>
    </row>
    <row r="24" spans="1:17">
      <c r="A24" s="24"/>
      <c r="B24" s="297"/>
      <c r="C24" s="298"/>
      <c r="D24" s="565" t="s">
        <v>29</v>
      </c>
      <c r="E24" s="565"/>
      <c r="F24" s="565"/>
      <c r="G24" s="39">
        <v>6051450</v>
      </c>
      <c r="H24" s="39">
        <v>5346281</v>
      </c>
      <c r="I24" s="24"/>
      <c r="J24" s="24"/>
      <c r="K24" s="296"/>
      <c r="L24" s="10"/>
      <c r="M24" s="10"/>
      <c r="N24" s="10"/>
      <c r="O24" s="10"/>
      <c r="P24" s="10"/>
      <c r="Q24" s="42"/>
    </row>
    <row r="25" spans="1:17">
      <c r="A25" s="24"/>
      <c r="B25" s="297"/>
      <c r="C25" s="302"/>
      <c r="D25" s="565" t="s">
        <v>189</v>
      </c>
      <c r="E25" s="565"/>
      <c r="F25" s="565"/>
      <c r="G25" s="301">
        <v>0</v>
      </c>
      <c r="H25" s="29">
        <v>0</v>
      </c>
      <c r="I25" s="24"/>
      <c r="J25" s="24"/>
      <c r="K25" s="564" t="s">
        <v>190</v>
      </c>
      <c r="L25" s="564"/>
      <c r="M25" s="564"/>
      <c r="N25" s="564"/>
      <c r="O25" s="300">
        <f>O15-O20</f>
        <v>-25032</v>
      </c>
      <c r="P25" s="300">
        <f>P15-P20</f>
        <v>-366181</v>
      </c>
      <c r="Q25" s="42"/>
    </row>
    <row r="26" spans="1:17">
      <c r="A26" s="24"/>
      <c r="B26" s="297"/>
      <c r="C26" s="298"/>
      <c r="D26" s="565" t="s">
        <v>191</v>
      </c>
      <c r="E26" s="565"/>
      <c r="F26" s="303"/>
      <c r="G26" s="301">
        <v>2055376</v>
      </c>
      <c r="H26" s="301">
        <v>0</v>
      </c>
      <c r="I26" s="24"/>
      <c r="J26" s="24"/>
      <c r="K26" s="10"/>
      <c r="L26" s="10"/>
      <c r="M26" s="10"/>
      <c r="N26" s="10"/>
      <c r="O26" s="10"/>
      <c r="P26" s="10"/>
      <c r="Q26" s="42"/>
    </row>
    <row r="27" spans="1:17">
      <c r="A27" s="24"/>
      <c r="B27" s="297"/>
      <c r="C27" s="298"/>
      <c r="D27" s="24"/>
      <c r="E27" s="298"/>
      <c r="F27" s="298"/>
      <c r="G27" s="296"/>
      <c r="H27" s="296"/>
      <c r="I27" s="24"/>
      <c r="J27" s="10"/>
      <c r="K27" s="10"/>
      <c r="L27" s="10"/>
      <c r="M27" s="10"/>
      <c r="N27" s="10"/>
      <c r="O27" s="10"/>
      <c r="P27" s="10"/>
      <c r="Q27" s="42"/>
    </row>
    <row r="28" spans="1:17">
      <c r="A28" s="24"/>
      <c r="B28" s="297"/>
      <c r="C28" s="564" t="s">
        <v>131</v>
      </c>
      <c r="D28" s="564"/>
      <c r="E28" s="564"/>
      <c r="F28" s="564"/>
      <c r="G28" s="300">
        <f>SUM(G29:G44)</f>
        <v>8561521</v>
      </c>
      <c r="H28" s="300">
        <f>SUM(H29:H44)</f>
        <v>18137769</v>
      </c>
      <c r="I28" s="24"/>
      <c r="J28" s="564" t="s">
        <v>192</v>
      </c>
      <c r="K28" s="564"/>
      <c r="L28" s="564"/>
      <c r="M28" s="564"/>
      <c r="N28" s="564"/>
      <c r="O28" s="299"/>
      <c r="P28" s="299"/>
      <c r="Q28" s="42"/>
    </row>
    <row r="29" spans="1:17">
      <c r="A29" s="24"/>
      <c r="B29" s="297"/>
      <c r="C29" s="304"/>
      <c r="D29" s="565" t="s">
        <v>193</v>
      </c>
      <c r="E29" s="565"/>
      <c r="F29" s="565"/>
      <c r="G29" s="29">
        <v>2286356</v>
      </c>
      <c r="H29" s="29">
        <v>5534345</v>
      </c>
      <c r="I29" s="24"/>
      <c r="J29" s="24"/>
      <c r="K29" s="298"/>
      <c r="L29" s="298"/>
      <c r="M29" s="298"/>
      <c r="N29" s="298"/>
      <c r="O29" s="299"/>
      <c r="P29" s="299"/>
      <c r="Q29" s="42"/>
    </row>
    <row r="30" spans="1:17">
      <c r="A30" s="24"/>
      <c r="B30" s="297"/>
      <c r="C30" s="304"/>
      <c r="D30" s="565" t="s">
        <v>52</v>
      </c>
      <c r="E30" s="565"/>
      <c r="F30" s="565"/>
      <c r="G30" s="29">
        <v>170788</v>
      </c>
      <c r="H30" s="29">
        <v>194785</v>
      </c>
      <c r="I30" s="24"/>
      <c r="J30" s="10"/>
      <c r="K30" s="564" t="s">
        <v>130</v>
      </c>
      <c r="L30" s="564"/>
      <c r="M30" s="564"/>
      <c r="N30" s="564"/>
      <c r="O30" s="300">
        <f>O31+O34+O35</f>
        <v>0</v>
      </c>
      <c r="P30" s="300">
        <f>P31+P34+P35</f>
        <v>0</v>
      </c>
      <c r="Q30" s="42"/>
    </row>
    <row r="31" spans="1:17">
      <c r="A31" s="24"/>
      <c r="B31" s="297"/>
      <c r="C31" s="304"/>
      <c r="D31" s="565" t="s">
        <v>50</v>
      </c>
      <c r="E31" s="565"/>
      <c r="F31" s="565"/>
      <c r="G31" s="29">
        <v>6098377</v>
      </c>
      <c r="H31" s="29">
        <v>416137</v>
      </c>
      <c r="I31" s="24"/>
      <c r="J31" s="24"/>
      <c r="K31" s="10"/>
      <c r="L31" s="566" t="s">
        <v>194</v>
      </c>
      <c r="M31" s="566"/>
      <c r="N31" s="566"/>
      <c r="O31" s="301">
        <f>SUM(O32:O33)</f>
        <v>0</v>
      </c>
      <c r="P31" s="301">
        <f>SUM(P32:P33)</f>
        <v>0</v>
      </c>
      <c r="Q31" s="42"/>
    </row>
    <row r="32" spans="1:17">
      <c r="A32" s="24"/>
      <c r="B32" s="297"/>
      <c r="C32" s="298"/>
      <c r="D32" s="565" t="s">
        <v>45</v>
      </c>
      <c r="E32" s="565"/>
      <c r="F32" s="565"/>
      <c r="G32" s="301">
        <v>0</v>
      </c>
      <c r="H32" s="29">
        <v>0</v>
      </c>
      <c r="I32" s="24"/>
      <c r="J32" s="24"/>
      <c r="K32" s="304"/>
      <c r="L32" s="566" t="s">
        <v>195</v>
      </c>
      <c r="M32" s="566"/>
      <c r="N32" s="566"/>
      <c r="O32" s="301">
        <v>0</v>
      </c>
      <c r="P32" s="301">
        <v>0</v>
      </c>
      <c r="Q32" s="42"/>
    </row>
    <row r="33" spans="1:17">
      <c r="A33" s="24"/>
      <c r="B33" s="297"/>
      <c r="C33" s="304"/>
      <c r="D33" s="565" t="s">
        <v>196</v>
      </c>
      <c r="E33" s="565"/>
      <c r="F33" s="565"/>
      <c r="G33" s="301">
        <v>0</v>
      </c>
      <c r="H33" s="301">
        <v>0</v>
      </c>
      <c r="I33" s="24"/>
      <c r="J33" s="24"/>
      <c r="K33" s="304"/>
      <c r="L33" s="566" t="s">
        <v>197</v>
      </c>
      <c r="M33" s="566"/>
      <c r="N33" s="566"/>
      <c r="O33" s="301">
        <v>0</v>
      </c>
      <c r="P33" s="301">
        <v>0</v>
      </c>
      <c r="Q33" s="42"/>
    </row>
    <row r="34" spans="1:17" ht="15" customHeight="1">
      <c r="A34" s="24"/>
      <c r="B34" s="297"/>
      <c r="C34" s="304"/>
      <c r="D34" s="565" t="s">
        <v>198</v>
      </c>
      <c r="E34" s="565"/>
      <c r="F34" s="565"/>
      <c r="G34" s="301">
        <v>0</v>
      </c>
      <c r="H34" s="301">
        <v>0</v>
      </c>
      <c r="I34" s="24"/>
      <c r="J34" s="24"/>
      <c r="K34" s="304"/>
      <c r="L34" s="566" t="s">
        <v>199</v>
      </c>
      <c r="M34" s="566"/>
      <c r="N34" s="566"/>
      <c r="O34" s="301">
        <v>0</v>
      </c>
      <c r="P34" s="301">
        <v>0</v>
      </c>
      <c r="Q34" s="42"/>
    </row>
    <row r="35" spans="1:17" ht="15" customHeight="1">
      <c r="A35" s="24"/>
      <c r="B35" s="297"/>
      <c r="C35" s="304"/>
      <c r="D35" s="565" t="s">
        <v>40</v>
      </c>
      <c r="E35" s="565"/>
      <c r="F35" s="565"/>
      <c r="G35" s="301">
        <v>6000</v>
      </c>
      <c r="H35" s="301">
        <v>0</v>
      </c>
      <c r="I35" s="24"/>
      <c r="J35" s="24"/>
      <c r="K35" s="296"/>
      <c r="L35" s="566"/>
      <c r="M35" s="566"/>
      <c r="N35" s="566"/>
      <c r="O35" s="301"/>
      <c r="P35" s="301"/>
      <c r="Q35" s="42"/>
    </row>
    <row r="36" spans="1:17" ht="15" customHeight="1">
      <c r="A36" s="24"/>
      <c r="B36" s="297"/>
      <c r="C36" s="304"/>
      <c r="D36" s="565" t="s">
        <v>38</v>
      </c>
      <c r="E36" s="565"/>
      <c r="F36" s="565"/>
      <c r="G36" s="301">
        <v>0</v>
      </c>
      <c r="H36" s="301">
        <v>0</v>
      </c>
      <c r="I36" s="24"/>
      <c r="J36" s="24"/>
      <c r="K36" s="296"/>
      <c r="L36" s="10"/>
      <c r="M36" s="10"/>
      <c r="N36" s="10"/>
      <c r="O36" s="10"/>
      <c r="P36" s="10"/>
      <c r="Q36" s="42"/>
    </row>
    <row r="37" spans="1:17" ht="15" customHeight="1">
      <c r="A37" s="24"/>
      <c r="B37" s="297"/>
      <c r="C37" s="304"/>
      <c r="D37" s="565" t="s">
        <v>37</v>
      </c>
      <c r="E37" s="565"/>
      <c r="F37" s="565"/>
      <c r="G37" s="301">
        <v>0</v>
      </c>
      <c r="H37" s="301">
        <v>0</v>
      </c>
      <c r="I37" s="24"/>
      <c r="J37" s="24"/>
      <c r="K37" s="564" t="s">
        <v>131</v>
      </c>
      <c r="L37" s="564"/>
      <c r="M37" s="564"/>
      <c r="N37" s="564"/>
      <c r="O37" s="300">
        <f>O38+O41+O42</f>
        <v>0</v>
      </c>
      <c r="P37" s="300">
        <f>P38+P41+P42</f>
        <v>0</v>
      </c>
      <c r="Q37" s="42"/>
    </row>
    <row r="38" spans="1:17" ht="15" customHeight="1">
      <c r="A38" s="24"/>
      <c r="B38" s="297"/>
      <c r="C38" s="304"/>
      <c r="D38" s="565" t="s">
        <v>35</v>
      </c>
      <c r="E38" s="565"/>
      <c r="F38" s="565"/>
      <c r="G38" s="301">
        <v>0</v>
      </c>
      <c r="H38" s="301">
        <v>0</v>
      </c>
      <c r="I38" s="24"/>
      <c r="J38" s="10"/>
      <c r="K38" s="10"/>
      <c r="L38" s="566" t="s">
        <v>200</v>
      </c>
      <c r="M38" s="566"/>
      <c r="N38" s="566"/>
      <c r="O38" s="301">
        <f>SUM(O39:O40)</f>
        <v>0</v>
      </c>
      <c r="P38" s="301">
        <f>SUM(P39:P40)</f>
        <v>0</v>
      </c>
      <c r="Q38" s="42"/>
    </row>
    <row r="39" spans="1:17" ht="15" customHeight="1">
      <c r="A39" s="24"/>
      <c r="B39" s="297"/>
      <c r="C39" s="304"/>
      <c r="D39" s="565" t="s">
        <v>34</v>
      </c>
      <c r="E39" s="565"/>
      <c r="F39" s="565"/>
      <c r="G39" s="301">
        <v>0</v>
      </c>
      <c r="H39" s="301">
        <v>0</v>
      </c>
      <c r="I39" s="24"/>
      <c r="J39" s="24"/>
      <c r="K39" s="10"/>
      <c r="L39" s="566" t="s">
        <v>195</v>
      </c>
      <c r="M39" s="566"/>
      <c r="N39" s="566"/>
      <c r="O39" s="301">
        <v>0</v>
      </c>
      <c r="P39" s="301">
        <v>0</v>
      </c>
      <c r="Q39" s="42"/>
    </row>
    <row r="40" spans="1:17" ht="15" customHeight="1">
      <c r="A40" s="24"/>
      <c r="B40" s="297"/>
      <c r="C40" s="304"/>
      <c r="D40" s="565" t="s">
        <v>32</v>
      </c>
      <c r="E40" s="565"/>
      <c r="F40" s="565"/>
      <c r="G40" s="301">
        <v>0</v>
      </c>
      <c r="H40" s="301">
        <v>0</v>
      </c>
      <c r="I40" s="24"/>
      <c r="J40" s="24"/>
      <c r="K40" s="304"/>
      <c r="L40" s="566" t="s">
        <v>197</v>
      </c>
      <c r="M40" s="566"/>
      <c r="N40" s="566"/>
      <c r="O40" s="301">
        <v>0</v>
      </c>
      <c r="P40" s="301">
        <v>0</v>
      </c>
      <c r="Q40" s="42"/>
    </row>
    <row r="41" spans="1:17" ht="15" customHeight="1">
      <c r="A41" s="24"/>
      <c r="B41" s="297"/>
      <c r="C41" s="304"/>
      <c r="D41" s="565" t="s">
        <v>201</v>
      </c>
      <c r="E41" s="565"/>
      <c r="F41" s="565"/>
      <c r="G41" s="301">
        <v>0</v>
      </c>
      <c r="H41" s="301">
        <v>0</v>
      </c>
      <c r="I41" s="24"/>
      <c r="J41" s="24"/>
      <c r="K41" s="304"/>
      <c r="L41" s="566" t="s">
        <v>202</v>
      </c>
      <c r="M41" s="566"/>
      <c r="N41" s="566"/>
      <c r="O41" s="301">
        <v>0</v>
      </c>
      <c r="P41" s="301">
        <v>0</v>
      </c>
      <c r="Q41" s="42"/>
    </row>
    <row r="42" spans="1:17" ht="15" customHeight="1">
      <c r="A42" s="24"/>
      <c r="B42" s="297"/>
      <c r="C42" s="298"/>
      <c r="D42" s="565" t="s">
        <v>173</v>
      </c>
      <c r="E42" s="565"/>
      <c r="F42" s="565"/>
      <c r="G42" s="301">
        <v>0</v>
      </c>
      <c r="H42" s="301">
        <v>0</v>
      </c>
      <c r="I42" s="24"/>
      <c r="J42" s="24"/>
      <c r="K42" s="304"/>
      <c r="L42" s="566"/>
      <c r="M42" s="566"/>
      <c r="N42" s="566"/>
      <c r="O42" s="301"/>
      <c r="P42" s="301"/>
      <c r="Q42" s="42"/>
    </row>
    <row r="43" spans="1:17" ht="15" customHeight="1">
      <c r="A43" s="24"/>
      <c r="B43" s="297"/>
      <c r="C43" s="304"/>
      <c r="D43" s="565" t="s">
        <v>23</v>
      </c>
      <c r="E43" s="565"/>
      <c r="F43" s="565"/>
      <c r="G43" s="301">
        <v>0</v>
      </c>
      <c r="H43" s="301">
        <v>0</v>
      </c>
      <c r="I43" s="24"/>
      <c r="J43" s="24"/>
      <c r="K43" s="296"/>
      <c r="L43" s="10"/>
      <c r="M43" s="10"/>
      <c r="N43" s="10"/>
      <c r="O43" s="10"/>
      <c r="P43" s="10"/>
      <c r="Q43" s="42"/>
    </row>
    <row r="44" spans="1:17" ht="15" customHeight="1">
      <c r="A44" s="24"/>
      <c r="B44" s="297"/>
      <c r="C44" s="304"/>
      <c r="D44" s="565" t="s">
        <v>203</v>
      </c>
      <c r="E44" s="565"/>
      <c r="F44" s="565"/>
      <c r="G44" s="301">
        <v>0</v>
      </c>
      <c r="H44" s="301">
        <v>11992502</v>
      </c>
      <c r="I44" s="24"/>
      <c r="J44" s="24"/>
      <c r="K44" s="564" t="s">
        <v>204</v>
      </c>
      <c r="L44" s="564"/>
      <c r="M44" s="564"/>
      <c r="N44" s="564"/>
      <c r="O44" s="300">
        <f>O30-O37</f>
        <v>0</v>
      </c>
      <c r="P44" s="300">
        <f>P30-P37</f>
        <v>0</v>
      </c>
      <c r="Q44" s="42"/>
    </row>
    <row r="45" spans="1:17" ht="15" customHeight="1">
      <c r="A45" s="24"/>
      <c r="B45" s="297"/>
      <c r="C45" s="304"/>
      <c r="D45" s="10"/>
      <c r="E45" s="10"/>
      <c r="F45" s="10"/>
      <c r="G45" s="10"/>
      <c r="H45" s="10"/>
      <c r="I45" s="24"/>
      <c r="J45" s="24"/>
      <c r="K45" s="296"/>
      <c r="L45" s="296"/>
      <c r="M45" s="296"/>
      <c r="N45" s="296"/>
      <c r="O45" s="299"/>
      <c r="P45" s="299"/>
      <c r="Q45" s="42"/>
    </row>
    <row r="46" spans="1:17" ht="17.25" customHeight="1">
      <c r="A46" s="24"/>
      <c r="B46" s="297"/>
      <c r="C46" s="298"/>
      <c r="D46" s="24"/>
      <c r="E46" s="298"/>
      <c r="F46" s="298"/>
      <c r="G46" s="296"/>
      <c r="H46" s="296"/>
      <c r="I46" s="24"/>
      <c r="J46" s="24"/>
      <c r="K46" s="296"/>
      <c r="L46" s="296"/>
      <c r="M46" s="296"/>
      <c r="N46" s="296"/>
      <c r="O46" s="299"/>
      <c r="P46" s="299"/>
      <c r="Q46" s="42"/>
    </row>
    <row r="47" spans="1:17" s="309" customFormat="1" ht="25.5" customHeight="1">
      <c r="A47" s="305"/>
      <c r="B47" s="306"/>
      <c r="C47" s="564" t="s">
        <v>205</v>
      </c>
      <c r="D47" s="564"/>
      <c r="E47" s="564"/>
      <c r="F47" s="564"/>
      <c r="G47" s="307">
        <f>G15-G28</f>
        <v>32745</v>
      </c>
      <c r="H47" s="307">
        <f>H15-H28</f>
        <v>-12405430</v>
      </c>
      <c r="I47" s="305"/>
      <c r="J47" s="561" t="s">
        <v>206</v>
      </c>
      <c r="K47" s="561"/>
      <c r="L47" s="561"/>
      <c r="M47" s="561"/>
      <c r="N47" s="561"/>
      <c r="O47" s="307">
        <f>G47+O25+O44</f>
        <v>7713</v>
      </c>
      <c r="P47" s="307">
        <f>H47+P25+P44</f>
        <v>-12771611</v>
      </c>
      <c r="Q47" s="308"/>
    </row>
    <row r="48" spans="1:17" s="309" customFormat="1" ht="25.5" customHeight="1">
      <c r="A48" s="305"/>
      <c r="B48" s="306"/>
      <c r="C48" s="304"/>
      <c r="D48" s="304"/>
      <c r="E48" s="304"/>
      <c r="F48" s="304"/>
      <c r="G48" s="307"/>
      <c r="H48" s="307"/>
      <c r="I48" s="305"/>
      <c r="J48" s="310"/>
      <c r="K48" s="310"/>
      <c r="L48" s="310"/>
      <c r="M48" s="310"/>
      <c r="N48" s="310"/>
      <c r="O48" s="307"/>
      <c r="P48" s="307"/>
      <c r="Q48" s="308"/>
    </row>
    <row r="49" spans="1:17" s="309" customFormat="1">
      <c r="A49" s="305"/>
      <c r="B49" s="306"/>
      <c r="C49" s="304"/>
      <c r="D49" s="304"/>
      <c r="E49" s="304"/>
      <c r="F49" s="304"/>
      <c r="G49" s="307"/>
      <c r="H49" s="307"/>
      <c r="I49" s="305"/>
      <c r="J49" s="561" t="s">
        <v>207</v>
      </c>
      <c r="K49" s="561"/>
      <c r="L49" s="561"/>
      <c r="M49" s="561"/>
      <c r="N49" s="561"/>
      <c r="O49" s="311">
        <v>365747</v>
      </c>
      <c r="P49" s="311">
        <v>12771611</v>
      </c>
      <c r="Q49" s="308"/>
    </row>
    <row r="50" spans="1:17" s="309" customFormat="1">
      <c r="A50" s="305"/>
      <c r="B50" s="306"/>
      <c r="C50" s="304"/>
      <c r="D50" s="304"/>
      <c r="E50" s="304"/>
      <c r="F50" s="304"/>
      <c r="G50" s="307"/>
      <c r="H50" s="307"/>
      <c r="I50" s="305"/>
      <c r="J50" s="561" t="s">
        <v>208</v>
      </c>
      <c r="K50" s="561"/>
      <c r="L50" s="561"/>
      <c r="M50" s="561"/>
      <c r="N50" s="561"/>
      <c r="O50" s="312">
        <v>373460</v>
      </c>
      <c r="P50" s="312">
        <v>0</v>
      </c>
      <c r="Q50" s="308"/>
    </row>
    <row r="51" spans="1:17" s="309" customFormat="1" ht="9.75" customHeight="1">
      <c r="A51" s="305"/>
      <c r="B51" s="306"/>
      <c r="C51" s="304"/>
      <c r="D51" s="304"/>
      <c r="E51" s="304"/>
      <c r="F51" s="304"/>
      <c r="G51" s="307"/>
      <c r="H51" s="307"/>
      <c r="I51" s="305"/>
      <c r="J51" s="310"/>
      <c r="K51" s="310"/>
      <c r="L51" s="310"/>
      <c r="M51" s="310"/>
      <c r="N51" s="310"/>
      <c r="O51" s="307"/>
      <c r="P51" s="307"/>
      <c r="Q51" s="308"/>
    </row>
    <row r="52" spans="1:17" ht="6" customHeight="1">
      <c r="A52" s="24"/>
      <c r="B52" s="313"/>
      <c r="C52" s="314"/>
      <c r="D52" s="314"/>
      <c r="E52" s="314"/>
      <c r="F52" s="314"/>
      <c r="G52" s="315"/>
      <c r="H52" s="315"/>
      <c r="I52" s="316"/>
      <c r="J52" s="12"/>
      <c r="K52" s="12"/>
      <c r="L52" s="12"/>
      <c r="M52" s="12"/>
      <c r="N52" s="12"/>
      <c r="O52" s="12"/>
      <c r="P52" s="12"/>
      <c r="Q52" s="19"/>
    </row>
    <row r="53" spans="1:17" ht="6" customHeight="1">
      <c r="A53" s="24"/>
      <c r="I53" s="24"/>
      <c r="J53" s="24"/>
      <c r="K53" s="296"/>
      <c r="L53" s="296"/>
      <c r="M53" s="296"/>
      <c r="N53" s="296"/>
      <c r="O53" s="299"/>
      <c r="P53" s="299"/>
      <c r="Q53" s="10"/>
    </row>
    <row r="54" spans="1:17" ht="6" customHeight="1">
      <c r="A54" s="24"/>
      <c r="I54" s="24"/>
      <c r="J54" s="10"/>
      <c r="K54" s="10"/>
      <c r="L54" s="10"/>
      <c r="M54" s="10"/>
      <c r="N54" s="10"/>
      <c r="O54" s="10"/>
      <c r="P54" s="10"/>
      <c r="Q54" s="10"/>
    </row>
    <row r="55" spans="1:17" ht="15" customHeight="1">
      <c r="A55" s="10"/>
      <c r="B55" s="7" t="s">
        <v>4</v>
      </c>
      <c r="C55" s="7"/>
      <c r="D55" s="7"/>
      <c r="E55" s="7"/>
      <c r="F55" s="7"/>
      <c r="G55" s="7"/>
      <c r="H55" s="7"/>
      <c r="I55" s="7"/>
      <c r="J55" s="7"/>
      <c r="K55" s="10"/>
      <c r="L55" s="10"/>
      <c r="M55" s="10"/>
      <c r="N55" s="10"/>
      <c r="O55" s="10"/>
      <c r="P55" s="10"/>
      <c r="Q55" s="10"/>
    </row>
    <row r="56" spans="1:17" ht="9.75" customHeight="1">
      <c r="A56" s="10"/>
      <c r="B56" s="7"/>
      <c r="C56" s="8"/>
      <c r="D56" s="2"/>
      <c r="E56" s="2"/>
      <c r="F56" s="10"/>
      <c r="G56" s="9"/>
      <c r="H56" s="8"/>
      <c r="I56" s="2"/>
      <c r="J56" s="2"/>
      <c r="K56" s="10"/>
      <c r="L56" s="10"/>
      <c r="M56" s="10"/>
      <c r="N56" s="10"/>
      <c r="O56" s="10"/>
      <c r="P56" s="10"/>
      <c r="Q56" s="10"/>
    </row>
    <row r="57" spans="1:17" ht="40.5" customHeight="1">
      <c r="A57" s="10"/>
      <c r="B57" s="7"/>
      <c r="C57" s="8"/>
      <c r="D57" s="562"/>
      <c r="E57" s="562"/>
      <c r="F57" s="562"/>
      <c r="G57" s="562"/>
      <c r="H57" s="8"/>
      <c r="I57" s="2"/>
      <c r="J57" s="2"/>
      <c r="K57" s="10"/>
      <c r="L57" s="563"/>
      <c r="M57" s="563"/>
      <c r="N57" s="563"/>
      <c r="O57" s="563"/>
      <c r="P57" s="10"/>
      <c r="Q57" s="10"/>
    </row>
    <row r="58" spans="1:17" ht="14.1" customHeight="1">
      <c r="A58" s="10"/>
      <c r="B58" s="6"/>
      <c r="C58" s="10"/>
      <c r="D58" s="501" t="s">
        <v>126</v>
      </c>
      <c r="E58" s="501"/>
      <c r="F58" s="501"/>
      <c r="G58" s="501"/>
      <c r="H58" s="10"/>
      <c r="I58" s="3"/>
      <c r="J58" s="10"/>
      <c r="K58" s="18"/>
      <c r="L58" s="501" t="s">
        <v>2</v>
      </c>
      <c r="M58" s="501"/>
      <c r="N58" s="501"/>
      <c r="O58" s="501"/>
      <c r="P58" s="10"/>
      <c r="Q58" s="10"/>
    </row>
    <row r="59" spans="1:17" ht="14.1" customHeight="1">
      <c r="A59" s="10"/>
      <c r="B59" s="5"/>
      <c r="C59" s="10"/>
      <c r="D59" s="497" t="s">
        <v>1</v>
      </c>
      <c r="E59" s="497"/>
      <c r="F59" s="497"/>
      <c r="G59" s="497"/>
      <c r="H59" s="10"/>
      <c r="I59" s="3"/>
      <c r="J59" s="10"/>
      <c r="L59" s="497" t="s">
        <v>0</v>
      </c>
      <c r="M59" s="497"/>
      <c r="N59" s="497"/>
      <c r="O59" s="497"/>
      <c r="P59" s="10"/>
      <c r="Q59" s="10"/>
    </row>
    <row r="60" spans="1:17">
      <c r="D60" s="18" t="s">
        <v>209</v>
      </c>
    </row>
  </sheetData>
  <mergeCells count="72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31:F31"/>
    <mergeCell ref="L31:N31"/>
    <mergeCell ref="D23:F23"/>
    <mergeCell ref="L23:N23"/>
    <mergeCell ref="D24:F24"/>
    <mergeCell ref="D25:F25"/>
    <mergeCell ref="K25:N25"/>
    <mergeCell ref="D26:E26"/>
    <mergeCell ref="C28:F28"/>
    <mergeCell ref="J28:N28"/>
    <mergeCell ref="D29:F29"/>
    <mergeCell ref="D30:F30"/>
    <mergeCell ref="K30:N30"/>
    <mergeCell ref="D38:F38"/>
    <mergeCell ref="L38:N38"/>
    <mergeCell ref="D32:F32"/>
    <mergeCell ref="L32:N32"/>
    <mergeCell ref="D33:F33"/>
    <mergeCell ref="L33:N33"/>
    <mergeCell ref="D34:F34"/>
    <mergeCell ref="L34:N34"/>
    <mergeCell ref="D35:F35"/>
    <mergeCell ref="L35:N35"/>
    <mergeCell ref="D36:F36"/>
    <mergeCell ref="D37:F37"/>
    <mergeCell ref="K37:N37"/>
    <mergeCell ref="C47:F47"/>
    <mergeCell ref="J47:N47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D59:G59"/>
    <mergeCell ref="L59:O59"/>
    <mergeCell ref="J49:N49"/>
    <mergeCell ref="J50:N50"/>
    <mergeCell ref="D57:G57"/>
    <mergeCell ref="L57:O57"/>
    <mergeCell ref="D58:G58"/>
    <mergeCell ref="L58:O58"/>
  </mergeCells>
  <printOptions horizontalCentered="1" verticalCentered="1"/>
  <pageMargins left="0.31496062992125984" right="0.31496062992125984" top="0.35433070866141736" bottom="0.35433070866141736" header="0" footer="0"/>
  <pageSetup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65536"/>
  <sheetViews>
    <sheetView showGridLines="0" topLeftCell="B16" zoomScale="75" workbookViewId="0">
      <selection activeCell="B7" sqref="B7"/>
    </sheetView>
  </sheetViews>
  <sheetFormatPr baseColWidth="10" defaultColWidth="0" defaultRowHeight="15"/>
  <cols>
    <col min="1" max="3" width="11.28515625" customWidth="1"/>
    <col min="4" max="4" width="36" customWidth="1"/>
    <col min="5" max="10" width="21" customWidth="1"/>
    <col min="11" max="11" width="11.28515625" customWidth="1"/>
    <col min="257" max="259" width="11.28515625" customWidth="1"/>
    <col min="260" max="260" width="36" customWidth="1"/>
    <col min="261" max="266" width="21" customWidth="1"/>
    <col min="267" max="267" width="11.28515625" customWidth="1"/>
    <col min="513" max="515" width="11.28515625" customWidth="1"/>
    <col min="516" max="516" width="36" customWidth="1"/>
    <col min="517" max="522" width="21" customWidth="1"/>
    <col min="523" max="523" width="11.28515625" customWidth="1"/>
    <col min="769" max="771" width="11.28515625" customWidth="1"/>
    <col min="772" max="772" width="36" customWidth="1"/>
    <col min="773" max="778" width="21" customWidth="1"/>
    <col min="779" max="779" width="11.28515625" customWidth="1"/>
    <col min="1025" max="1027" width="11.28515625" customWidth="1"/>
    <col min="1028" max="1028" width="36" customWidth="1"/>
    <col min="1029" max="1034" width="21" customWidth="1"/>
    <col min="1035" max="1035" width="11.28515625" customWidth="1"/>
    <col min="1281" max="1283" width="11.28515625" customWidth="1"/>
    <col min="1284" max="1284" width="36" customWidth="1"/>
    <col min="1285" max="1290" width="21" customWidth="1"/>
    <col min="1291" max="1291" width="11.28515625" customWidth="1"/>
    <col min="1537" max="1539" width="11.28515625" customWidth="1"/>
    <col min="1540" max="1540" width="36" customWidth="1"/>
    <col min="1541" max="1546" width="21" customWidth="1"/>
    <col min="1547" max="1547" width="11.28515625" customWidth="1"/>
    <col min="1793" max="1795" width="11.28515625" customWidth="1"/>
    <col min="1796" max="1796" width="36" customWidth="1"/>
    <col min="1797" max="1802" width="21" customWidth="1"/>
    <col min="1803" max="1803" width="11.28515625" customWidth="1"/>
    <col min="2049" max="2051" width="11.28515625" customWidth="1"/>
    <col min="2052" max="2052" width="36" customWidth="1"/>
    <col min="2053" max="2058" width="21" customWidth="1"/>
    <col min="2059" max="2059" width="11.28515625" customWidth="1"/>
    <col min="2305" max="2307" width="11.28515625" customWidth="1"/>
    <col min="2308" max="2308" width="36" customWidth="1"/>
    <col min="2309" max="2314" width="21" customWidth="1"/>
    <col min="2315" max="2315" width="11.28515625" customWidth="1"/>
    <col min="2561" max="2563" width="11.28515625" customWidth="1"/>
    <col min="2564" max="2564" width="36" customWidth="1"/>
    <col min="2565" max="2570" width="21" customWidth="1"/>
    <col min="2571" max="2571" width="11.28515625" customWidth="1"/>
    <col min="2817" max="2819" width="11.28515625" customWidth="1"/>
    <col min="2820" max="2820" width="36" customWidth="1"/>
    <col min="2821" max="2826" width="21" customWidth="1"/>
    <col min="2827" max="2827" width="11.28515625" customWidth="1"/>
    <col min="3073" max="3075" width="11.28515625" customWidth="1"/>
    <col min="3076" max="3076" width="36" customWidth="1"/>
    <col min="3077" max="3082" width="21" customWidth="1"/>
    <col min="3083" max="3083" width="11.28515625" customWidth="1"/>
    <col min="3329" max="3331" width="11.28515625" customWidth="1"/>
    <col min="3332" max="3332" width="36" customWidth="1"/>
    <col min="3333" max="3338" width="21" customWidth="1"/>
    <col min="3339" max="3339" width="11.28515625" customWidth="1"/>
    <col min="3585" max="3587" width="11.28515625" customWidth="1"/>
    <col min="3588" max="3588" width="36" customWidth="1"/>
    <col min="3589" max="3594" width="21" customWidth="1"/>
    <col min="3595" max="3595" width="11.28515625" customWidth="1"/>
    <col min="3841" max="3843" width="11.28515625" customWidth="1"/>
    <col min="3844" max="3844" width="36" customWidth="1"/>
    <col min="3845" max="3850" width="21" customWidth="1"/>
    <col min="3851" max="3851" width="11.28515625" customWidth="1"/>
    <col min="4097" max="4099" width="11.28515625" customWidth="1"/>
    <col min="4100" max="4100" width="36" customWidth="1"/>
    <col min="4101" max="4106" width="21" customWidth="1"/>
    <col min="4107" max="4107" width="11.28515625" customWidth="1"/>
    <col min="4353" max="4355" width="11.28515625" customWidth="1"/>
    <col min="4356" max="4356" width="36" customWidth="1"/>
    <col min="4357" max="4362" width="21" customWidth="1"/>
    <col min="4363" max="4363" width="11.28515625" customWidth="1"/>
    <col min="4609" max="4611" width="11.28515625" customWidth="1"/>
    <col min="4612" max="4612" width="36" customWidth="1"/>
    <col min="4613" max="4618" width="21" customWidth="1"/>
    <col min="4619" max="4619" width="11.28515625" customWidth="1"/>
    <col min="4865" max="4867" width="11.28515625" customWidth="1"/>
    <col min="4868" max="4868" width="36" customWidth="1"/>
    <col min="4869" max="4874" width="21" customWidth="1"/>
    <col min="4875" max="4875" width="11.28515625" customWidth="1"/>
    <col min="5121" max="5123" width="11.28515625" customWidth="1"/>
    <col min="5124" max="5124" width="36" customWidth="1"/>
    <col min="5125" max="5130" width="21" customWidth="1"/>
    <col min="5131" max="5131" width="11.28515625" customWidth="1"/>
    <col min="5377" max="5379" width="11.28515625" customWidth="1"/>
    <col min="5380" max="5380" width="36" customWidth="1"/>
    <col min="5381" max="5386" width="21" customWidth="1"/>
    <col min="5387" max="5387" width="11.28515625" customWidth="1"/>
    <col min="5633" max="5635" width="11.28515625" customWidth="1"/>
    <col min="5636" max="5636" width="36" customWidth="1"/>
    <col min="5637" max="5642" width="21" customWidth="1"/>
    <col min="5643" max="5643" width="11.28515625" customWidth="1"/>
    <col min="5889" max="5891" width="11.28515625" customWidth="1"/>
    <col min="5892" max="5892" width="36" customWidth="1"/>
    <col min="5893" max="5898" width="21" customWidth="1"/>
    <col min="5899" max="5899" width="11.28515625" customWidth="1"/>
    <col min="6145" max="6147" width="11.28515625" customWidth="1"/>
    <col min="6148" max="6148" width="36" customWidth="1"/>
    <col min="6149" max="6154" width="21" customWidth="1"/>
    <col min="6155" max="6155" width="11.28515625" customWidth="1"/>
    <col min="6401" max="6403" width="11.28515625" customWidth="1"/>
    <col min="6404" max="6404" width="36" customWidth="1"/>
    <col min="6405" max="6410" width="21" customWidth="1"/>
    <col min="6411" max="6411" width="11.28515625" customWidth="1"/>
    <col min="6657" max="6659" width="11.28515625" customWidth="1"/>
    <col min="6660" max="6660" width="36" customWidth="1"/>
    <col min="6661" max="6666" width="21" customWidth="1"/>
    <col min="6667" max="6667" width="11.28515625" customWidth="1"/>
    <col min="6913" max="6915" width="11.28515625" customWidth="1"/>
    <col min="6916" max="6916" width="36" customWidth="1"/>
    <col min="6917" max="6922" width="21" customWidth="1"/>
    <col min="6923" max="6923" width="11.28515625" customWidth="1"/>
    <col min="7169" max="7171" width="11.28515625" customWidth="1"/>
    <col min="7172" max="7172" width="36" customWidth="1"/>
    <col min="7173" max="7178" width="21" customWidth="1"/>
    <col min="7179" max="7179" width="11.28515625" customWidth="1"/>
    <col min="7425" max="7427" width="11.28515625" customWidth="1"/>
    <col min="7428" max="7428" width="36" customWidth="1"/>
    <col min="7429" max="7434" width="21" customWidth="1"/>
    <col min="7435" max="7435" width="11.28515625" customWidth="1"/>
    <col min="7681" max="7683" width="11.28515625" customWidth="1"/>
    <col min="7684" max="7684" width="36" customWidth="1"/>
    <col min="7685" max="7690" width="21" customWidth="1"/>
    <col min="7691" max="7691" width="11.28515625" customWidth="1"/>
    <col min="7937" max="7939" width="11.28515625" customWidth="1"/>
    <col min="7940" max="7940" width="36" customWidth="1"/>
    <col min="7941" max="7946" width="21" customWidth="1"/>
    <col min="7947" max="7947" width="11.28515625" customWidth="1"/>
    <col min="8193" max="8195" width="11.28515625" customWidth="1"/>
    <col min="8196" max="8196" width="36" customWidth="1"/>
    <col min="8197" max="8202" width="21" customWidth="1"/>
    <col min="8203" max="8203" width="11.28515625" customWidth="1"/>
    <col min="8449" max="8451" width="11.28515625" customWidth="1"/>
    <col min="8452" max="8452" width="36" customWidth="1"/>
    <col min="8453" max="8458" width="21" customWidth="1"/>
    <col min="8459" max="8459" width="11.28515625" customWidth="1"/>
    <col min="8705" max="8707" width="11.28515625" customWidth="1"/>
    <col min="8708" max="8708" width="36" customWidth="1"/>
    <col min="8709" max="8714" width="21" customWidth="1"/>
    <col min="8715" max="8715" width="11.28515625" customWidth="1"/>
    <col min="8961" max="8963" width="11.28515625" customWidth="1"/>
    <col min="8964" max="8964" width="36" customWidth="1"/>
    <col min="8965" max="8970" width="21" customWidth="1"/>
    <col min="8971" max="8971" width="11.28515625" customWidth="1"/>
    <col min="9217" max="9219" width="11.28515625" customWidth="1"/>
    <col min="9220" max="9220" width="36" customWidth="1"/>
    <col min="9221" max="9226" width="21" customWidth="1"/>
    <col min="9227" max="9227" width="11.28515625" customWidth="1"/>
    <col min="9473" max="9475" width="11.28515625" customWidth="1"/>
    <col min="9476" max="9476" width="36" customWidth="1"/>
    <col min="9477" max="9482" width="21" customWidth="1"/>
    <col min="9483" max="9483" width="11.28515625" customWidth="1"/>
    <col min="9729" max="9731" width="11.28515625" customWidth="1"/>
    <col min="9732" max="9732" width="36" customWidth="1"/>
    <col min="9733" max="9738" width="21" customWidth="1"/>
    <col min="9739" max="9739" width="11.28515625" customWidth="1"/>
    <col min="9985" max="9987" width="11.28515625" customWidth="1"/>
    <col min="9988" max="9988" width="36" customWidth="1"/>
    <col min="9989" max="9994" width="21" customWidth="1"/>
    <col min="9995" max="9995" width="11.28515625" customWidth="1"/>
    <col min="10241" max="10243" width="11.28515625" customWidth="1"/>
    <col min="10244" max="10244" width="36" customWidth="1"/>
    <col min="10245" max="10250" width="21" customWidth="1"/>
    <col min="10251" max="10251" width="11.28515625" customWidth="1"/>
    <col min="10497" max="10499" width="11.28515625" customWidth="1"/>
    <col min="10500" max="10500" width="36" customWidth="1"/>
    <col min="10501" max="10506" width="21" customWidth="1"/>
    <col min="10507" max="10507" width="11.28515625" customWidth="1"/>
    <col min="10753" max="10755" width="11.28515625" customWidth="1"/>
    <col min="10756" max="10756" width="36" customWidth="1"/>
    <col min="10757" max="10762" width="21" customWidth="1"/>
    <col min="10763" max="10763" width="11.28515625" customWidth="1"/>
    <col min="11009" max="11011" width="11.28515625" customWidth="1"/>
    <col min="11012" max="11012" width="36" customWidth="1"/>
    <col min="11013" max="11018" width="21" customWidth="1"/>
    <col min="11019" max="11019" width="11.28515625" customWidth="1"/>
    <col min="11265" max="11267" width="11.28515625" customWidth="1"/>
    <col min="11268" max="11268" width="36" customWidth="1"/>
    <col min="11269" max="11274" width="21" customWidth="1"/>
    <col min="11275" max="11275" width="11.28515625" customWidth="1"/>
    <col min="11521" max="11523" width="11.28515625" customWidth="1"/>
    <col min="11524" max="11524" width="36" customWidth="1"/>
    <col min="11525" max="11530" width="21" customWidth="1"/>
    <col min="11531" max="11531" width="11.28515625" customWidth="1"/>
    <col min="11777" max="11779" width="11.28515625" customWidth="1"/>
    <col min="11780" max="11780" width="36" customWidth="1"/>
    <col min="11781" max="11786" width="21" customWidth="1"/>
    <col min="11787" max="11787" width="11.28515625" customWidth="1"/>
    <col min="12033" max="12035" width="11.28515625" customWidth="1"/>
    <col min="12036" max="12036" width="36" customWidth="1"/>
    <col min="12037" max="12042" width="21" customWidth="1"/>
    <col min="12043" max="12043" width="11.28515625" customWidth="1"/>
    <col min="12289" max="12291" width="11.28515625" customWidth="1"/>
    <col min="12292" max="12292" width="36" customWidth="1"/>
    <col min="12293" max="12298" width="21" customWidth="1"/>
    <col min="12299" max="12299" width="11.28515625" customWidth="1"/>
    <col min="12545" max="12547" width="11.28515625" customWidth="1"/>
    <col min="12548" max="12548" width="36" customWidth="1"/>
    <col min="12549" max="12554" width="21" customWidth="1"/>
    <col min="12555" max="12555" width="11.28515625" customWidth="1"/>
    <col min="12801" max="12803" width="11.28515625" customWidth="1"/>
    <col min="12804" max="12804" width="36" customWidth="1"/>
    <col min="12805" max="12810" width="21" customWidth="1"/>
    <col min="12811" max="12811" width="11.28515625" customWidth="1"/>
    <col min="13057" max="13059" width="11.28515625" customWidth="1"/>
    <col min="13060" max="13060" width="36" customWidth="1"/>
    <col min="13061" max="13066" width="21" customWidth="1"/>
    <col min="13067" max="13067" width="11.28515625" customWidth="1"/>
    <col min="13313" max="13315" width="11.28515625" customWidth="1"/>
    <col min="13316" max="13316" width="36" customWidth="1"/>
    <col min="13317" max="13322" width="21" customWidth="1"/>
    <col min="13323" max="13323" width="11.28515625" customWidth="1"/>
    <col min="13569" max="13571" width="11.28515625" customWidth="1"/>
    <col min="13572" max="13572" width="36" customWidth="1"/>
    <col min="13573" max="13578" width="21" customWidth="1"/>
    <col min="13579" max="13579" width="11.28515625" customWidth="1"/>
    <col min="13825" max="13827" width="11.28515625" customWidth="1"/>
    <col min="13828" max="13828" width="36" customWidth="1"/>
    <col min="13829" max="13834" width="21" customWidth="1"/>
    <col min="13835" max="13835" width="11.28515625" customWidth="1"/>
    <col min="14081" max="14083" width="11.28515625" customWidth="1"/>
    <col min="14084" max="14084" width="36" customWidth="1"/>
    <col min="14085" max="14090" width="21" customWidth="1"/>
    <col min="14091" max="14091" width="11.28515625" customWidth="1"/>
    <col min="14337" max="14339" width="11.28515625" customWidth="1"/>
    <col min="14340" max="14340" width="36" customWidth="1"/>
    <col min="14341" max="14346" width="21" customWidth="1"/>
    <col min="14347" max="14347" width="11.28515625" customWidth="1"/>
    <col min="14593" max="14595" width="11.28515625" customWidth="1"/>
    <col min="14596" max="14596" width="36" customWidth="1"/>
    <col min="14597" max="14602" width="21" customWidth="1"/>
    <col min="14603" max="14603" width="11.28515625" customWidth="1"/>
    <col min="14849" max="14851" width="11.28515625" customWidth="1"/>
    <col min="14852" max="14852" width="36" customWidth="1"/>
    <col min="14853" max="14858" width="21" customWidth="1"/>
    <col min="14859" max="14859" width="11.28515625" customWidth="1"/>
    <col min="15105" max="15107" width="11.28515625" customWidth="1"/>
    <col min="15108" max="15108" width="36" customWidth="1"/>
    <col min="15109" max="15114" width="21" customWidth="1"/>
    <col min="15115" max="15115" width="11.28515625" customWidth="1"/>
    <col min="15361" max="15363" width="11.28515625" customWidth="1"/>
    <col min="15364" max="15364" width="36" customWidth="1"/>
    <col min="15365" max="15370" width="21" customWidth="1"/>
    <col min="15371" max="15371" width="11.28515625" customWidth="1"/>
    <col min="15617" max="15619" width="11.28515625" customWidth="1"/>
    <col min="15620" max="15620" width="36" customWidth="1"/>
    <col min="15621" max="15626" width="21" customWidth="1"/>
    <col min="15627" max="15627" width="11.28515625" customWidth="1"/>
    <col min="15873" max="15875" width="11.28515625" customWidth="1"/>
    <col min="15876" max="15876" width="36" customWidth="1"/>
    <col min="15877" max="15882" width="21" customWidth="1"/>
    <col min="15883" max="15883" width="11.28515625" customWidth="1"/>
    <col min="16129" max="16131" width="11.28515625" customWidth="1"/>
    <col min="16132" max="16132" width="36" customWidth="1"/>
    <col min="16133" max="16138" width="21" customWidth="1"/>
    <col min="16139" max="16139" width="11.28515625" customWidth="1"/>
  </cols>
  <sheetData>
    <row r="3" spans="2:10">
      <c r="B3" s="592" t="s">
        <v>404</v>
      </c>
      <c r="C3" s="593"/>
      <c r="D3" s="593"/>
      <c r="E3" s="593"/>
      <c r="F3" s="593"/>
      <c r="G3" s="593"/>
      <c r="H3" s="593"/>
      <c r="I3" s="593"/>
      <c r="J3" s="594"/>
    </row>
    <row r="4" spans="2:10">
      <c r="B4" s="595" t="s">
        <v>61</v>
      </c>
      <c r="C4" s="596"/>
      <c r="D4" s="596"/>
      <c r="E4" s="596"/>
      <c r="F4" s="596"/>
      <c r="G4" s="596"/>
      <c r="H4" s="596"/>
      <c r="I4" s="596"/>
      <c r="J4" s="597"/>
    </row>
    <row r="5" spans="2:10">
      <c r="B5" s="598" t="s">
        <v>210</v>
      </c>
      <c r="C5" s="599"/>
      <c r="D5" s="599"/>
      <c r="E5" s="599"/>
      <c r="F5" s="599"/>
      <c r="G5" s="599"/>
      <c r="H5" s="599"/>
      <c r="I5" s="599"/>
      <c r="J5" s="600"/>
    </row>
    <row r="6" spans="2:10">
      <c r="B6" s="601" t="s">
        <v>405</v>
      </c>
      <c r="C6" s="602"/>
      <c r="D6" s="602"/>
      <c r="E6" s="602"/>
      <c r="F6" s="602"/>
      <c r="G6" s="602"/>
      <c r="H6" s="602"/>
      <c r="I6" s="602"/>
      <c r="J6" s="603"/>
    </row>
    <row r="7" spans="2:10">
      <c r="B7" s="317"/>
      <c r="C7" s="317"/>
      <c r="D7" s="317"/>
      <c r="E7" s="318"/>
      <c r="F7" s="319"/>
      <c r="G7" s="319"/>
      <c r="H7" s="319"/>
      <c r="I7" s="319"/>
      <c r="J7" s="319"/>
    </row>
    <row r="8" spans="2:10">
      <c r="B8" s="585" t="s">
        <v>211</v>
      </c>
      <c r="C8" s="586"/>
      <c r="D8" s="586"/>
      <c r="E8" s="604" t="s">
        <v>212</v>
      </c>
      <c r="F8" s="605"/>
      <c r="G8" s="605"/>
      <c r="H8" s="605"/>
      <c r="I8" s="606"/>
      <c r="J8" s="607" t="s">
        <v>213</v>
      </c>
    </row>
    <row r="9" spans="2:10" ht="24.75">
      <c r="B9" s="586"/>
      <c r="C9" s="586"/>
      <c r="D9" s="586"/>
      <c r="E9" s="320" t="s">
        <v>214</v>
      </c>
      <c r="F9" s="321" t="s">
        <v>215</v>
      </c>
      <c r="G9" s="320" t="s">
        <v>216</v>
      </c>
      <c r="H9" s="320" t="s">
        <v>217</v>
      </c>
      <c r="I9" s="320" t="s">
        <v>218</v>
      </c>
      <c r="J9" s="607"/>
    </row>
    <row r="10" spans="2:10">
      <c r="B10" s="587"/>
      <c r="C10" s="587"/>
      <c r="D10" s="587"/>
      <c r="E10" s="322" t="s">
        <v>219</v>
      </c>
      <c r="F10" s="322" t="s">
        <v>220</v>
      </c>
      <c r="G10" s="322" t="s">
        <v>221</v>
      </c>
      <c r="H10" s="322" t="s">
        <v>222</v>
      </c>
      <c r="I10" s="322" t="s">
        <v>223</v>
      </c>
      <c r="J10" s="322" t="s">
        <v>224</v>
      </c>
    </row>
    <row r="11" spans="2:10">
      <c r="B11" s="323"/>
      <c r="C11" s="324"/>
      <c r="D11" s="325"/>
      <c r="E11" s="326"/>
      <c r="F11" s="327"/>
      <c r="G11" s="327"/>
      <c r="H11" s="327"/>
      <c r="I11" s="327"/>
      <c r="J11" s="327"/>
    </row>
    <row r="12" spans="2:10">
      <c r="B12" s="578" t="s">
        <v>55</v>
      </c>
      <c r="C12" s="579"/>
      <c r="D12" s="580"/>
      <c r="E12" s="328">
        <v>0</v>
      </c>
      <c r="F12" s="328">
        <v>0</v>
      </c>
      <c r="G12" s="329">
        <f>E12+F12</f>
        <v>0</v>
      </c>
      <c r="H12" s="328">
        <v>0</v>
      </c>
      <c r="I12" s="328">
        <v>0</v>
      </c>
      <c r="J12" s="329">
        <f>I12-E12</f>
        <v>0</v>
      </c>
    </row>
    <row r="13" spans="2:10">
      <c r="B13" s="578" t="s">
        <v>185</v>
      </c>
      <c r="C13" s="579"/>
      <c r="D13" s="580"/>
      <c r="E13" s="328">
        <v>0</v>
      </c>
      <c r="F13" s="328">
        <v>0</v>
      </c>
      <c r="G13" s="329">
        <f>E13+F13</f>
        <v>0</v>
      </c>
      <c r="H13" s="328">
        <v>0</v>
      </c>
      <c r="I13" s="328">
        <v>0</v>
      </c>
      <c r="J13" s="329">
        <f>I13-E13</f>
        <v>0</v>
      </c>
    </row>
    <row r="14" spans="2:10">
      <c r="B14" s="578" t="s">
        <v>51</v>
      </c>
      <c r="C14" s="579"/>
      <c r="D14" s="580"/>
      <c r="E14" s="328">
        <v>0</v>
      </c>
      <c r="F14" s="328">
        <v>0</v>
      </c>
      <c r="G14" s="329">
        <f>E14+F14</f>
        <v>0</v>
      </c>
      <c r="H14" s="328">
        <v>0</v>
      </c>
      <c r="I14" s="328">
        <v>0</v>
      </c>
      <c r="J14" s="329">
        <f>I14-E14</f>
        <v>0</v>
      </c>
    </row>
    <row r="15" spans="2:10">
      <c r="B15" s="578" t="s">
        <v>49</v>
      </c>
      <c r="C15" s="579"/>
      <c r="D15" s="580"/>
      <c r="E15" s="328">
        <v>961114</v>
      </c>
      <c r="F15" s="328">
        <v>0</v>
      </c>
      <c r="G15" s="329">
        <f>E15+F15</f>
        <v>961114</v>
      </c>
      <c r="H15" s="328">
        <v>487440</v>
      </c>
      <c r="I15" s="328">
        <v>487440</v>
      </c>
      <c r="J15" s="329">
        <f>I15-G15</f>
        <v>-473674</v>
      </c>
    </row>
    <row r="16" spans="2:10">
      <c r="B16" s="578" t="s">
        <v>225</v>
      </c>
      <c r="C16" s="579"/>
      <c r="D16" s="580"/>
      <c r="E16" s="329">
        <v>0</v>
      </c>
      <c r="F16" s="329">
        <f t="shared" ref="F16:J16" si="0">F17+F18</f>
        <v>0</v>
      </c>
      <c r="G16" s="329">
        <f t="shared" si="0"/>
        <v>0</v>
      </c>
      <c r="H16" s="329">
        <v>0</v>
      </c>
      <c r="I16" s="329">
        <v>0</v>
      </c>
      <c r="J16" s="329">
        <f t="shared" si="0"/>
        <v>0</v>
      </c>
    </row>
    <row r="17" spans="2:10">
      <c r="B17" s="330"/>
      <c r="C17" s="579" t="s">
        <v>226</v>
      </c>
      <c r="D17" s="580"/>
      <c r="E17" s="328">
        <v>0</v>
      </c>
      <c r="F17" s="328">
        <v>0</v>
      </c>
      <c r="G17" s="329">
        <f>E17+F17</f>
        <v>0</v>
      </c>
      <c r="H17" s="328">
        <v>0</v>
      </c>
      <c r="I17" s="328">
        <v>0</v>
      </c>
      <c r="J17" s="329">
        <f>I17-G17</f>
        <v>0</v>
      </c>
    </row>
    <row r="18" spans="2:10">
      <c r="B18" s="330"/>
      <c r="C18" s="579" t="s">
        <v>227</v>
      </c>
      <c r="D18" s="580"/>
      <c r="E18" s="328">
        <v>0</v>
      </c>
      <c r="F18" s="328">
        <v>0</v>
      </c>
      <c r="G18" s="329">
        <f>E18+F18</f>
        <v>0</v>
      </c>
      <c r="H18" s="328">
        <v>0</v>
      </c>
      <c r="I18" s="328">
        <v>0</v>
      </c>
      <c r="J18" s="329">
        <f>I18-E18</f>
        <v>0</v>
      </c>
    </row>
    <row r="19" spans="2:10">
      <c r="B19" s="578" t="s">
        <v>228</v>
      </c>
      <c r="C19" s="579"/>
      <c r="D19" s="580"/>
      <c r="E19" s="329">
        <f t="shared" ref="E19:J19" si="1">E20+E21</f>
        <v>0</v>
      </c>
      <c r="F19" s="329">
        <f t="shared" si="1"/>
        <v>0</v>
      </c>
      <c r="G19" s="329">
        <f t="shared" si="1"/>
        <v>0</v>
      </c>
      <c r="H19" s="329">
        <f t="shared" si="1"/>
        <v>0</v>
      </c>
      <c r="I19" s="329">
        <f t="shared" si="1"/>
        <v>0</v>
      </c>
      <c r="J19" s="329">
        <f t="shared" si="1"/>
        <v>0</v>
      </c>
    </row>
    <row r="20" spans="2:10">
      <c r="B20" s="330"/>
      <c r="C20" s="579" t="s">
        <v>226</v>
      </c>
      <c r="D20" s="580"/>
      <c r="E20" s="328">
        <v>0</v>
      </c>
      <c r="F20" s="328">
        <v>0</v>
      </c>
      <c r="G20" s="329">
        <f t="shared" ref="G20:G25" si="2">E20+F20</f>
        <v>0</v>
      </c>
      <c r="H20" s="328">
        <v>0</v>
      </c>
      <c r="I20" s="328">
        <v>0</v>
      </c>
      <c r="J20" s="329">
        <f t="shared" ref="J20:J25" si="3">I20-E20</f>
        <v>0</v>
      </c>
    </row>
    <row r="21" spans="2:10">
      <c r="B21" s="330"/>
      <c r="C21" s="579" t="s">
        <v>227</v>
      </c>
      <c r="D21" s="580"/>
      <c r="E21" s="328">
        <v>0</v>
      </c>
      <c r="F21" s="328">
        <v>0</v>
      </c>
      <c r="G21" s="329">
        <f t="shared" si="2"/>
        <v>0</v>
      </c>
      <c r="H21" s="328">
        <v>0</v>
      </c>
      <c r="I21" s="328">
        <v>0</v>
      </c>
      <c r="J21" s="329">
        <f t="shared" si="3"/>
        <v>0</v>
      </c>
    </row>
    <row r="22" spans="2:10">
      <c r="B22" s="578" t="s">
        <v>229</v>
      </c>
      <c r="C22" s="579"/>
      <c r="D22" s="580"/>
      <c r="E22" s="328">
        <v>0</v>
      </c>
      <c r="F22" s="328">
        <v>0</v>
      </c>
      <c r="G22" s="329">
        <f t="shared" si="2"/>
        <v>0</v>
      </c>
      <c r="H22" s="328">
        <v>0</v>
      </c>
      <c r="I22" s="328">
        <v>0</v>
      </c>
      <c r="J22" s="329">
        <f t="shared" si="3"/>
        <v>0</v>
      </c>
    </row>
    <row r="23" spans="2:10">
      <c r="B23" s="578" t="s">
        <v>29</v>
      </c>
      <c r="C23" s="579"/>
      <c r="D23" s="580"/>
      <c r="E23" s="328">
        <v>11686367</v>
      </c>
      <c r="F23" s="328">
        <v>0</v>
      </c>
      <c r="G23" s="329">
        <f t="shared" si="2"/>
        <v>11686367</v>
      </c>
      <c r="H23" s="328">
        <v>6051450</v>
      </c>
      <c r="I23" s="328">
        <v>6051450</v>
      </c>
      <c r="J23" s="329">
        <f>I23-G23</f>
        <v>-5634917</v>
      </c>
    </row>
    <row r="24" spans="2:10">
      <c r="B24" s="578" t="s">
        <v>47</v>
      </c>
      <c r="C24" s="579"/>
      <c r="D24" s="580"/>
      <c r="E24" s="328">
        <v>0</v>
      </c>
      <c r="F24" s="328">
        <v>0</v>
      </c>
      <c r="G24" s="329">
        <f t="shared" si="2"/>
        <v>0</v>
      </c>
      <c r="H24" s="328">
        <v>0</v>
      </c>
      <c r="I24" s="328">
        <v>0</v>
      </c>
      <c r="J24" s="329">
        <f>+H24-G24</f>
        <v>0</v>
      </c>
    </row>
    <row r="25" spans="2:10">
      <c r="B25" s="578" t="s">
        <v>230</v>
      </c>
      <c r="C25" s="579"/>
      <c r="D25" s="580"/>
      <c r="E25" s="328">
        <v>0</v>
      </c>
      <c r="F25" s="328">
        <v>0</v>
      </c>
      <c r="G25" s="329">
        <f t="shared" si="2"/>
        <v>0</v>
      </c>
      <c r="H25" s="328">
        <v>0</v>
      </c>
      <c r="I25" s="328">
        <v>0</v>
      </c>
      <c r="J25" s="329">
        <f t="shared" si="3"/>
        <v>0</v>
      </c>
    </row>
    <row r="26" spans="2:10">
      <c r="B26" s="331"/>
      <c r="C26" s="332"/>
      <c r="D26" s="333"/>
      <c r="E26" s="334"/>
      <c r="F26" s="334"/>
      <c r="G26" s="334"/>
      <c r="H26" s="334"/>
      <c r="I26" s="334"/>
      <c r="J26" s="334"/>
    </row>
    <row r="27" spans="2:10">
      <c r="B27" s="335"/>
      <c r="C27" s="336"/>
      <c r="D27" s="337" t="s">
        <v>231</v>
      </c>
      <c r="E27" s="338">
        <f t="shared" ref="E27:J27" si="4">E12+E13+E14+E15+E16+E19+E22+E23+E24+E25</f>
        <v>12647481</v>
      </c>
      <c r="F27" s="338">
        <f t="shared" si="4"/>
        <v>0</v>
      </c>
      <c r="G27" s="338">
        <f t="shared" si="4"/>
        <v>12647481</v>
      </c>
      <c r="H27" s="338">
        <f t="shared" si="4"/>
        <v>6538890</v>
      </c>
      <c r="I27" s="338">
        <f t="shared" si="4"/>
        <v>6538890</v>
      </c>
      <c r="J27" s="581">
        <f t="shared" si="4"/>
        <v>-6108591</v>
      </c>
    </row>
    <row r="28" spans="2:10">
      <c r="E28" s="339"/>
      <c r="F28" s="339"/>
      <c r="G28" s="339"/>
      <c r="H28" s="583" t="s">
        <v>232</v>
      </c>
      <c r="I28" s="584"/>
      <c r="J28" s="582"/>
    </row>
    <row r="29" spans="2:10">
      <c r="E29" s="340"/>
      <c r="F29" s="340"/>
      <c r="G29" s="340"/>
      <c r="H29" s="340"/>
      <c r="I29" s="340"/>
      <c r="J29" s="340"/>
    </row>
    <row r="30" spans="2:10">
      <c r="E30" s="340"/>
      <c r="F30" s="340"/>
      <c r="G30" s="340"/>
      <c r="H30" s="340"/>
      <c r="I30" s="340"/>
      <c r="J30" s="340"/>
    </row>
    <row r="31" spans="2:10" ht="15" customHeight="1">
      <c r="B31" s="585" t="s">
        <v>233</v>
      </c>
      <c r="C31" s="586"/>
      <c r="D31" s="586"/>
      <c r="E31" s="588" t="s">
        <v>212</v>
      </c>
      <c r="F31" s="589"/>
      <c r="G31" s="589"/>
      <c r="H31" s="589"/>
      <c r="I31" s="590"/>
      <c r="J31" s="591" t="s">
        <v>213</v>
      </c>
    </row>
    <row r="32" spans="2:10" ht="24.75">
      <c r="B32" s="586"/>
      <c r="C32" s="586"/>
      <c r="D32" s="586"/>
      <c r="E32" s="341" t="s">
        <v>214</v>
      </c>
      <c r="F32" s="342" t="s">
        <v>234</v>
      </c>
      <c r="G32" s="341" t="s">
        <v>216</v>
      </c>
      <c r="H32" s="341" t="s">
        <v>217</v>
      </c>
      <c r="I32" s="341" t="s">
        <v>218</v>
      </c>
      <c r="J32" s="591"/>
    </row>
    <row r="33" spans="2:10">
      <c r="B33" s="587"/>
      <c r="C33" s="587"/>
      <c r="D33" s="587"/>
      <c r="E33" s="343" t="s">
        <v>219</v>
      </c>
      <c r="F33" s="343" t="s">
        <v>220</v>
      </c>
      <c r="G33" s="343" t="s">
        <v>221</v>
      </c>
      <c r="H33" s="343" t="s">
        <v>222</v>
      </c>
      <c r="I33" s="322" t="s">
        <v>223</v>
      </c>
      <c r="J33" s="343" t="s">
        <v>224</v>
      </c>
    </row>
    <row r="34" spans="2:10">
      <c r="B34" s="344"/>
      <c r="C34" s="345"/>
      <c r="D34" s="346"/>
      <c r="E34" s="347"/>
      <c r="F34" s="347"/>
      <c r="G34" s="347"/>
      <c r="H34" s="347"/>
      <c r="I34" s="347"/>
      <c r="J34" s="347"/>
    </row>
    <row r="35" spans="2:10">
      <c r="B35" s="348" t="s">
        <v>235</v>
      </c>
      <c r="C35" s="349"/>
      <c r="D35" s="350"/>
      <c r="E35" s="351">
        <f t="shared" ref="E35:J35" si="5">E36+E37+E38+E39+E42+E45+E46</f>
        <v>12647481</v>
      </c>
      <c r="F35" s="351">
        <f t="shared" si="5"/>
        <v>0</v>
      </c>
      <c r="G35" s="351">
        <f t="shared" si="5"/>
        <v>12647481</v>
      </c>
      <c r="H35" s="351">
        <f t="shared" si="5"/>
        <v>6538890</v>
      </c>
      <c r="I35" s="351">
        <f t="shared" si="5"/>
        <v>6538890</v>
      </c>
      <c r="J35" s="351">
        <f t="shared" si="5"/>
        <v>-6108591</v>
      </c>
    </row>
    <row r="36" spans="2:10">
      <c r="B36" s="352"/>
      <c r="C36" s="572" t="s">
        <v>55</v>
      </c>
      <c r="D36" s="573"/>
      <c r="E36" s="353">
        <v>0</v>
      </c>
      <c r="F36" s="353">
        <v>0</v>
      </c>
      <c r="G36" s="354">
        <f>E36+F36</f>
        <v>0</v>
      </c>
      <c r="H36" s="353">
        <v>0</v>
      </c>
      <c r="I36" s="353">
        <v>0</v>
      </c>
      <c r="J36" s="354">
        <f>I36-E36</f>
        <v>0</v>
      </c>
    </row>
    <row r="37" spans="2:10">
      <c r="B37" s="352"/>
      <c r="C37" s="572" t="s">
        <v>51</v>
      </c>
      <c r="D37" s="573"/>
      <c r="E37" s="353">
        <v>0</v>
      </c>
      <c r="F37" s="353">
        <v>0</v>
      </c>
      <c r="G37" s="354">
        <f>E37+F37</f>
        <v>0</v>
      </c>
      <c r="H37" s="353">
        <v>0</v>
      </c>
      <c r="I37" s="353">
        <v>0</v>
      </c>
      <c r="J37" s="354">
        <f>I37-E37</f>
        <v>0</v>
      </c>
    </row>
    <row r="38" spans="2:10">
      <c r="B38" s="352"/>
      <c r="C38" s="572" t="s">
        <v>49</v>
      </c>
      <c r="D38" s="573"/>
      <c r="E38" s="328">
        <v>961114</v>
      </c>
      <c r="F38" s="328">
        <v>0</v>
      </c>
      <c r="G38" s="354">
        <f>E38+F38</f>
        <v>961114</v>
      </c>
      <c r="H38" s="353">
        <v>487440</v>
      </c>
      <c r="I38" s="353">
        <v>487440</v>
      </c>
      <c r="J38" s="354">
        <f>+I38-G38</f>
        <v>-473674</v>
      </c>
    </row>
    <row r="39" spans="2:10">
      <c r="B39" s="352"/>
      <c r="C39" s="572" t="s">
        <v>225</v>
      </c>
      <c r="D39" s="573"/>
      <c r="E39" s="354">
        <v>0</v>
      </c>
      <c r="F39" s="354">
        <v>0</v>
      </c>
      <c r="G39" s="354">
        <f t="shared" ref="G39:J39" si="6">G40+G41</f>
        <v>0</v>
      </c>
      <c r="H39" s="354">
        <v>0</v>
      </c>
      <c r="I39" s="354">
        <v>0</v>
      </c>
      <c r="J39" s="354">
        <f t="shared" si="6"/>
        <v>0</v>
      </c>
    </row>
    <row r="40" spans="2:10">
      <c r="B40" s="352"/>
      <c r="C40" s="355"/>
      <c r="D40" s="356" t="s">
        <v>226</v>
      </c>
      <c r="E40" s="328">
        <v>0</v>
      </c>
      <c r="F40" s="328">
        <v>0</v>
      </c>
      <c r="G40" s="354">
        <f>E40+F40</f>
        <v>0</v>
      </c>
      <c r="H40" s="353">
        <v>0</v>
      </c>
      <c r="I40" s="353">
        <v>0</v>
      </c>
      <c r="J40" s="354">
        <f>+H40-G40</f>
        <v>0</v>
      </c>
    </row>
    <row r="41" spans="2:10">
      <c r="B41" s="352"/>
      <c r="C41" s="355"/>
      <c r="D41" s="356" t="s">
        <v>227</v>
      </c>
      <c r="E41" s="353">
        <v>0</v>
      </c>
      <c r="F41" s="353">
        <v>0</v>
      </c>
      <c r="G41" s="354">
        <f>E41+F41</f>
        <v>0</v>
      </c>
      <c r="H41" s="353">
        <v>0</v>
      </c>
      <c r="I41" s="353">
        <v>0</v>
      </c>
      <c r="J41" s="354">
        <f>I41-E41</f>
        <v>0</v>
      </c>
    </row>
    <row r="42" spans="2:10">
      <c r="B42" s="352"/>
      <c r="C42" s="572" t="s">
        <v>228</v>
      </c>
      <c r="D42" s="573"/>
      <c r="E42" s="354">
        <f t="shared" ref="E42:J42" si="7">E43+E44</f>
        <v>0</v>
      </c>
      <c r="F42" s="354">
        <v>0</v>
      </c>
      <c r="G42" s="354">
        <f t="shared" si="7"/>
        <v>0</v>
      </c>
      <c r="H42" s="354">
        <f t="shared" si="7"/>
        <v>0</v>
      </c>
      <c r="I42" s="354">
        <f t="shared" si="7"/>
        <v>0</v>
      </c>
      <c r="J42" s="354">
        <f t="shared" si="7"/>
        <v>0</v>
      </c>
    </row>
    <row r="43" spans="2:10">
      <c r="B43" s="352"/>
      <c r="C43" s="355"/>
      <c r="D43" s="356" t="s">
        <v>226</v>
      </c>
      <c r="E43" s="353">
        <v>0</v>
      </c>
      <c r="F43" s="353">
        <v>0</v>
      </c>
      <c r="G43" s="354">
        <f>E43+F43</f>
        <v>0</v>
      </c>
      <c r="H43" s="353">
        <v>0</v>
      </c>
      <c r="I43" s="353">
        <v>0</v>
      </c>
      <c r="J43" s="354">
        <f>I43-E43</f>
        <v>0</v>
      </c>
    </row>
    <row r="44" spans="2:10">
      <c r="B44" s="352"/>
      <c r="C44" s="355"/>
      <c r="D44" s="356" t="s">
        <v>227</v>
      </c>
      <c r="E44" s="353">
        <v>0</v>
      </c>
      <c r="F44" s="353">
        <v>0</v>
      </c>
      <c r="G44" s="354">
        <f>E44+F44</f>
        <v>0</v>
      </c>
      <c r="H44" s="353">
        <v>0</v>
      </c>
      <c r="I44" s="353">
        <v>0</v>
      </c>
      <c r="J44" s="354">
        <f>I44-E44</f>
        <v>0</v>
      </c>
    </row>
    <row r="45" spans="2:10">
      <c r="B45" s="352"/>
      <c r="C45" s="572" t="s">
        <v>29</v>
      </c>
      <c r="D45" s="573"/>
      <c r="E45" s="328">
        <v>11686367</v>
      </c>
      <c r="F45" s="328">
        <v>0</v>
      </c>
      <c r="G45" s="354">
        <v>11686367</v>
      </c>
      <c r="H45" s="328">
        <v>6051450</v>
      </c>
      <c r="I45" s="328">
        <v>6051450</v>
      </c>
      <c r="J45" s="354">
        <f>+H45-G45</f>
        <v>-5634917</v>
      </c>
    </row>
    <row r="46" spans="2:10">
      <c r="B46" s="352"/>
      <c r="C46" s="572" t="s">
        <v>47</v>
      </c>
      <c r="D46" s="573"/>
      <c r="E46" s="328">
        <v>0</v>
      </c>
      <c r="F46" s="328">
        <v>0</v>
      </c>
      <c r="G46" s="354">
        <f>E46+F46</f>
        <v>0</v>
      </c>
      <c r="H46" s="328">
        <v>0</v>
      </c>
      <c r="I46" s="328">
        <v>0</v>
      </c>
      <c r="J46" s="354">
        <f>+H46-G46</f>
        <v>0</v>
      </c>
    </row>
    <row r="47" spans="2:10">
      <c r="B47" s="352"/>
      <c r="C47" s="355"/>
      <c r="D47" s="356"/>
      <c r="E47" s="354"/>
      <c r="F47" s="354"/>
      <c r="G47" s="354"/>
      <c r="H47" s="354"/>
      <c r="I47" s="354"/>
      <c r="J47" s="354"/>
    </row>
    <row r="48" spans="2:10">
      <c r="B48" s="348" t="s">
        <v>236</v>
      </c>
      <c r="C48" s="349"/>
      <c r="D48" s="356"/>
      <c r="E48" s="357">
        <f t="shared" ref="E48:J48" si="8">E49+E50+E51</f>
        <v>0</v>
      </c>
      <c r="F48" s="357">
        <f t="shared" si="8"/>
        <v>0</v>
      </c>
      <c r="G48" s="357">
        <f t="shared" si="8"/>
        <v>0</v>
      </c>
      <c r="H48" s="357">
        <f t="shared" si="8"/>
        <v>0</v>
      </c>
      <c r="I48" s="357">
        <f t="shared" si="8"/>
        <v>0</v>
      </c>
      <c r="J48" s="357">
        <f t="shared" si="8"/>
        <v>0</v>
      </c>
    </row>
    <row r="49" spans="2:10">
      <c r="B49" s="348"/>
      <c r="C49" s="572" t="s">
        <v>185</v>
      </c>
      <c r="D49" s="573"/>
      <c r="E49" s="353">
        <v>0</v>
      </c>
      <c r="F49" s="353">
        <v>0</v>
      </c>
      <c r="G49" s="354">
        <f>E49+F49</f>
        <v>0</v>
      </c>
      <c r="H49" s="353">
        <v>0</v>
      </c>
      <c r="I49" s="353">
        <v>0</v>
      </c>
      <c r="J49" s="354">
        <f>I49-E49</f>
        <v>0</v>
      </c>
    </row>
    <row r="50" spans="2:10">
      <c r="B50" s="352"/>
      <c r="C50" s="572" t="s">
        <v>229</v>
      </c>
      <c r="D50" s="573"/>
      <c r="E50" s="353">
        <v>0</v>
      </c>
      <c r="F50" s="353">
        <v>0</v>
      </c>
      <c r="G50" s="354">
        <f>E50+F50</f>
        <v>0</v>
      </c>
      <c r="H50" s="353">
        <v>0</v>
      </c>
      <c r="I50" s="353">
        <v>0</v>
      </c>
      <c r="J50" s="354">
        <f>I50-E50</f>
        <v>0</v>
      </c>
    </row>
    <row r="51" spans="2:10">
      <c r="B51" s="352"/>
      <c r="C51" s="572" t="s">
        <v>47</v>
      </c>
      <c r="D51" s="573"/>
      <c r="E51" s="353">
        <v>0</v>
      </c>
      <c r="F51" s="353">
        <v>0</v>
      </c>
      <c r="G51" s="354">
        <f>E51+F51</f>
        <v>0</v>
      </c>
      <c r="H51" s="353">
        <v>0</v>
      </c>
      <c r="I51" s="353">
        <v>0</v>
      </c>
      <c r="J51" s="354">
        <f>I51-E51</f>
        <v>0</v>
      </c>
    </row>
    <row r="52" spans="2:10">
      <c r="B52" s="358"/>
      <c r="C52" s="359"/>
      <c r="D52" s="360"/>
      <c r="E52" s="361"/>
      <c r="F52" s="361"/>
      <c r="G52" s="361"/>
      <c r="H52" s="361"/>
      <c r="I52" s="361"/>
      <c r="J52" s="361"/>
    </row>
    <row r="53" spans="2:10">
      <c r="B53" s="348" t="s">
        <v>237</v>
      </c>
      <c r="C53" s="362"/>
      <c r="D53" s="356"/>
      <c r="E53" s="361">
        <f t="shared" ref="E53:J53" si="9">E54</f>
        <v>0</v>
      </c>
      <c r="F53" s="361">
        <f t="shared" si="9"/>
        <v>0</v>
      </c>
      <c r="G53" s="361">
        <f t="shared" si="9"/>
        <v>0</v>
      </c>
      <c r="H53" s="361">
        <f t="shared" si="9"/>
        <v>0</v>
      </c>
      <c r="I53" s="361">
        <f t="shared" si="9"/>
        <v>0</v>
      </c>
      <c r="J53" s="361">
        <f t="shared" si="9"/>
        <v>0</v>
      </c>
    </row>
    <row r="54" spans="2:10">
      <c r="B54" s="352"/>
      <c r="C54" s="572" t="s">
        <v>230</v>
      </c>
      <c r="D54" s="573"/>
      <c r="E54" s="353">
        <v>0</v>
      </c>
      <c r="F54" s="353">
        <v>0</v>
      </c>
      <c r="G54" s="354">
        <f>E54+F54</f>
        <v>0</v>
      </c>
      <c r="H54" s="353">
        <v>0</v>
      </c>
      <c r="I54" s="353">
        <v>0</v>
      </c>
      <c r="J54" s="354">
        <f>I54-E54</f>
        <v>0</v>
      </c>
    </row>
    <row r="55" spans="2:10">
      <c r="B55" s="363"/>
      <c r="C55" s="364"/>
      <c r="D55" s="365"/>
      <c r="E55" s="366"/>
      <c r="F55" s="366"/>
      <c r="G55" s="366"/>
      <c r="H55" s="366"/>
      <c r="I55" s="366"/>
      <c r="J55" s="366"/>
    </row>
    <row r="56" spans="2:10">
      <c r="B56" s="367"/>
      <c r="C56" s="368"/>
      <c r="D56" s="369" t="s">
        <v>231</v>
      </c>
      <c r="E56" s="370">
        <f t="shared" ref="E56:J56" si="10">E35+E48+E53</f>
        <v>12647481</v>
      </c>
      <c r="F56" s="370">
        <f t="shared" si="10"/>
        <v>0</v>
      </c>
      <c r="G56" s="370">
        <f t="shared" si="10"/>
        <v>12647481</v>
      </c>
      <c r="H56" s="370">
        <f t="shared" si="10"/>
        <v>6538890</v>
      </c>
      <c r="I56" s="370">
        <f t="shared" si="10"/>
        <v>6538890</v>
      </c>
      <c r="J56" s="574">
        <f t="shared" si="10"/>
        <v>-6108591</v>
      </c>
    </row>
    <row r="57" spans="2:10">
      <c r="B57" s="371"/>
      <c r="C57" s="371"/>
      <c r="D57" s="371"/>
      <c r="E57" s="372"/>
      <c r="F57" s="372"/>
      <c r="G57" s="372"/>
      <c r="H57" s="576" t="s">
        <v>238</v>
      </c>
      <c r="I57" s="577"/>
      <c r="J57" s="575"/>
    </row>
    <row r="58" spans="2:10">
      <c r="B58" s="571"/>
      <c r="C58" s="571"/>
      <c r="D58" s="571"/>
      <c r="E58" s="571"/>
      <c r="F58" s="571"/>
      <c r="G58" s="571"/>
      <c r="H58" s="571"/>
      <c r="I58" s="571"/>
      <c r="J58" s="571"/>
    </row>
    <row r="59" spans="2:10">
      <c r="B59" s="373" t="s">
        <v>239</v>
      </c>
      <c r="C59" s="373"/>
      <c r="D59" s="318"/>
      <c r="E59" s="318"/>
      <c r="F59" s="318"/>
      <c r="G59" s="318"/>
      <c r="H59" s="318"/>
      <c r="I59" s="318"/>
      <c r="J59" s="318"/>
    </row>
    <row r="60" spans="2:10">
      <c r="B60" s="318"/>
      <c r="C60" s="318"/>
      <c r="D60" s="318"/>
      <c r="E60" s="318"/>
      <c r="F60" s="318"/>
      <c r="G60" s="318"/>
      <c r="H60" s="318"/>
      <c r="I60" s="318"/>
      <c r="J60" s="318"/>
    </row>
    <row r="62" spans="2:10" hidden="1"/>
    <row r="63" spans="2:10" hidden="1"/>
    <row r="64" spans="2:10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mergeCells count="40">
    <mergeCell ref="B3:J3"/>
    <mergeCell ref="B4:J4"/>
    <mergeCell ref="B5:J5"/>
    <mergeCell ref="B6:J6"/>
    <mergeCell ref="B8:D10"/>
    <mergeCell ref="E8:I8"/>
    <mergeCell ref="J8:J9"/>
    <mergeCell ref="B23:D23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C45:D45"/>
    <mergeCell ref="B24:D24"/>
    <mergeCell ref="B25:D25"/>
    <mergeCell ref="J27:J28"/>
    <mergeCell ref="H28:I28"/>
    <mergeCell ref="B31:D33"/>
    <mergeCell ref="E31:I31"/>
    <mergeCell ref="J31:J32"/>
    <mergeCell ref="C36:D36"/>
    <mergeCell ref="C37:D37"/>
    <mergeCell ref="C38:D38"/>
    <mergeCell ref="C39:D39"/>
    <mergeCell ref="C42:D42"/>
    <mergeCell ref="B58:J58"/>
    <mergeCell ref="C46:D46"/>
    <mergeCell ref="C49:D49"/>
    <mergeCell ref="C50:D50"/>
    <mergeCell ref="C51:D51"/>
    <mergeCell ref="C54:D54"/>
    <mergeCell ref="J56:J57"/>
    <mergeCell ref="H57:I57"/>
  </mergeCells>
  <printOptions horizontalCentered="1" verticalCentered="1"/>
  <pageMargins left="0.31496062992125984" right="0.31496062992125984" top="0.35433070866141736" bottom="0.35433070866141736" header="0" footer="0"/>
  <pageSetup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65519"/>
  <sheetViews>
    <sheetView showGridLines="0" topLeftCell="C1" zoomScale="75" zoomScaleNormal="115" workbookViewId="0">
      <selection activeCell="I20" sqref="I20"/>
    </sheetView>
  </sheetViews>
  <sheetFormatPr baseColWidth="10" defaultRowHeight="15"/>
  <cols>
    <col min="1" max="1" width="2.7109375" customWidth="1"/>
    <col min="2" max="2" width="9.42578125" customWidth="1"/>
    <col min="3" max="3" width="36.5703125" customWidth="1"/>
    <col min="4" max="9" width="21" customWidth="1"/>
    <col min="10" max="10" width="2.7109375" customWidth="1"/>
    <col min="11" max="11" width="11.42578125" hidden="1" customWidth="1"/>
    <col min="12" max="255" width="0" hidden="1" customWidth="1"/>
    <col min="257" max="257" width="2.7109375" customWidth="1"/>
    <col min="258" max="258" width="9.42578125" customWidth="1"/>
    <col min="259" max="259" width="36.5703125" customWidth="1"/>
    <col min="260" max="265" width="21" customWidth="1"/>
    <col min="266" max="266" width="2.7109375" customWidth="1"/>
    <col min="267" max="511" width="0" hidden="1" customWidth="1"/>
    <col min="513" max="513" width="2.7109375" customWidth="1"/>
    <col min="514" max="514" width="9.42578125" customWidth="1"/>
    <col min="515" max="515" width="36.5703125" customWidth="1"/>
    <col min="516" max="521" width="21" customWidth="1"/>
    <col min="522" max="522" width="2.7109375" customWidth="1"/>
    <col min="523" max="767" width="0" hidden="1" customWidth="1"/>
    <col min="769" max="769" width="2.7109375" customWidth="1"/>
    <col min="770" max="770" width="9.42578125" customWidth="1"/>
    <col min="771" max="771" width="36.5703125" customWidth="1"/>
    <col min="772" max="777" width="21" customWidth="1"/>
    <col min="778" max="778" width="2.7109375" customWidth="1"/>
    <col min="779" max="1023" width="0" hidden="1" customWidth="1"/>
    <col min="1025" max="1025" width="2.7109375" customWidth="1"/>
    <col min="1026" max="1026" width="9.42578125" customWidth="1"/>
    <col min="1027" max="1027" width="36.5703125" customWidth="1"/>
    <col min="1028" max="1033" width="21" customWidth="1"/>
    <col min="1034" max="1034" width="2.7109375" customWidth="1"/>
    <col min="1035" max="1279" width="0" hidden="1" customWidth="1"/>
    <col min="1281" max="1281" width="2.7109375" customWidth="1"/>
    <col min="1282" max="1282" width="9.42578125" customWidth="1"/>
    <col min="1283" max="1283" width="36.5703125" customWidth="1"/>
    <col min="1284" max="1289" width="21" customWidth="1"/>
    <col min="1290" max="1290" width="2.7109375" customWidth="1"/>
    <col min="1291" max="1535" width="0" hidden="1" customWidth="1"/>
    <col min="1537" max="1537" width="2.7109375" customWidth="1"/>
    <col min="1538" max="1538" width="9.42578125" customWidth="1"/>
    <col min="1539" max="1539" width="36.5703125" customWidth="1"/>
    <col min="1540" max="1545" width="21" customWidth="1"/>
    <col min="1546" max="1546" width="2.7109375" customWidth="1"/>
    <col min="1547" max="1791" width="0" hidden="1" customWidth="1"/>
    <col min="1793" max="1793" width="2.7109375" customWidth="1"/>
    <col min="1794" max="1794" width="9.42578125" customWidth="1"/>
    <col min="1795" max="1795" width="36.5703125" customWidth="1"/>
    <col min="1796" max="1801" width="21" customWidth="1"/>
    <col min="1802" max="1802" width="2.7109375" customWidth="1"/>
    <col min="1803" max="2047" width="0" hidden="1" customWidth="1"/>
    <col min="2049" max="2049" width="2.7109375" customWidth="1"/>
    <col min="2050" max="2050" width="9.42578125" customWidth="1"/>
    <col min="2051" max="2051" width="36.5703125" customWidth="1"/>
    <col min="2052" max="2057" width="21" customWidth="1"/>
    <col min="2058" max="2058" width="2.7109375" customWidth="1"/>
    <col min="2059" max="2303" width="0" hidden="1" customWidth="1"/>
    <col min="2305" max="2305" width="2.7109375" customWidth="1"/>
    <col min="2306" max="2306" width="9.42578125" customWidth="1"/>
    <col min="2307" max="2307" width="36.5703125" customWidth="1"/>
    <col min="2308" max="2313" width="21" customWidth="1"/>
    <col min="2314" max="2314" width="2.7109375" customWidth="1"/>
    <col min="2315" max="2559" width="0" hidden="1" customWidth="1"/>
    <col min="2561" max="2561" width="2.7109375" customWidth="1"/>
    <col min="2562" max="2562" width="9.42578125" customWidth="1"/>
    <col min="2563" max="2563" width="36.5703125" customWidth="1"/>
    <col min="2564" max="2569" width="21" customWidth="1"/>
    <col min="2570" max="2570" width="2.7109375" customWidth="1"/>
    <col min="2571" max="2815" width="0" hidden="1" customWidth="1"/>
    <col min="2817" max="2817" width="2.7109375" customWidth="1"/>
    <col min="2818" max="2818" width="9.42578125" customWidth="1"/>
    <col min="2819" max="2819" width="36.5703125" customWidth="1"/>
    <col min="2820" max="2825" width="21" customWidth="1"/>
    <col min="2826" max="2826" width="2.7109375" customWidth="1"/>
    <col min="2827" max="3071" width="0" hidden="1" customWidth="1"/>
    <col min="3073" max="3073" width="2.7109375" customWidth="1"/>
    <col min="3074" max="3074" width="9.42578125" customWidth="1"/>
    <col min="3075" max="3075" width="36.5703125" customWidth="1"/>
    <col min="3076" max="3081" width="21" customWidth="1"/>
    <col min="3082" max="3082" width="2.7109375" customWidth="1"/>
    <col min="3083" max="3327" width="0" hidden="1" customWidth="1"/>
    <col min="3329" max="3329" width="2.7109375" customWidth="1"/>
    <col min="3330" max="3330" width="9.42578125" customWidth="1"/>
    <col min="3331" max="3331" width="36.5703125" customWidth="1"/>
    <col min="3332" max="3337" width="21" customWidth="1"/>
    <col min="3338" max="3338" width="2.7109375" customWidth="1"/>
    <col min="3339" max="3583" width="0" hidden="1" customWidth="1"/>
    <col min="3585" max="3585" width="2.7109375" customWidth="1"/>
    <col min="3586" max="3586" width="9.42578125" customWidth="1"/>
    <col min="3587" max="3587" width="36.5703125" customWidth="1"/>
    <col min="3588" max="3593" width="21" customWidth="1"/>
    <col min="3594" max="3594" width="2.7109375" customWidth="1"/>
    <col min="3595" max="3839" width="0" hidden="1" customWidth="1"/>
    <col min="3841" max="3841" width="2.7109375" customWidth="1"/>
    <col min="3842" max="3842" width="9.42578125" customWidth="1"/>
    <col min="3843" max="3843" width="36.5703125" customWidth="1"/>
    <col min="3844" max="3849" width="21" customWidth="1"/>
    <col min="3850" max="3850" width="2.7109375" customWidth="1"/>
    <col min="3851" max="4095" width="0" hidden="1" customWidth="1"/>
    <col min="4097" max="4097" width="2.7109375" customWidth="1"/>
    <col min="4098" max="4098" width="9.42578125" customWidth="1"/>
    <col min="4099" max="4099" width="36.5703125" customWidth="1"/>
    <col min="4100" max="4105" width="21" customWidth="1"/>
    <col min="4106" max="4106" width="2.7109375" customWidth="1"/>
    <col min="4107" max="4351" width="0" hidden="1" customWidth="1"/>
    <col min="4353" max="4353" width="2.7109375" customWidth="1"/>
    <col min="4354" max="4354" width="9.42578125" customWidth="1"/>
    <col min="4355" max="4355" width="36.5703125" customWidth="1"/>
    <col min="4356" max="4361" width="21" customWidth="1"/>
    <col min="4362" max="4362" width="2.7109375" customWidth="1"/>
    <col min="4363" max="4607" width="0" hidden="1" customWidth="1"/>
    <col min="4609" max="4609" width="2.7109375" customWidth="1"/>
    <col min="4610" max="4610" width="9.42578125" customWidth="1"/>
    <col min="4611" max="4611" width="36.5703125" customWidth="1"/>
    <col min="4612" max="4617" width="21" customWidth="1"/>
    <col min="4618" max="4618" width="2.7109375" customWidth="1"/>
    <col min="4619" max="4863" width="0" hidden="1" customWidth="1"/>
    <col min="4865" max="4865" width="2.7109375" customWidth="1"/>
    <col min="4866" max="4866" width="9.42578125" customWidth="1"/>
    <col min="4867" max="4867" width="36.5703125" customWidth="1"/>
    <col min="4868" max="4873" width="21" customWidth="1"/>
    <col min="4874" max="4874" width="2.7109375" customWidth="1"/>
    <col min="4875" max="5119" width="0" hidden="1" customWidth="1"/>
    <col min="5121" max="5121" width="2.7109375" customWidth="1"/>
    <col min="5122" max="5122" width="9.42578125" customWidth="1"/>
    <col min="5123" max="5123" width="36.5703125" customWidth="1"/>
    <col min="5124" max="5129" width="21" customWidth="1"/>
    <col min="5130" max="5130" width="2.7109375" customWidth="1"/>
    <col min="5131" max="5375" width="0" hidden="1" customWidth="1"/>
    <col min="5377" max="5377" width="2.7109375" customWidth="1"/>
    <col min="5378" max="5378" width="9.42578125" customWidth="1"/>
    <col min="5379" max="5379" width="36.5703125" customWidth="1"/>
    <col min="5380" max="5385" width="21" customWidth="1"/>
    <col min="5386" max="5386" width="2.7109375" customWidth="1"/>
    <col min="5387" max="5631" width="0" hidden="1" customWidth="1"/>
    <col min="5633" max="5633" width="2.7109375" customWidth="1"/>
    <col min="5634" max="5634" width="9.42578125" customWidth="1"/>
    <col min="5635" max="5635" width="36.5703125" customWidth="1"/>
    <col min="5636" max="5641" width="21" customWidth="1"/>
    <col min="5642" max="5642" width="2.7109375" customWidth="1"/>
    <col min="5643" max="5887" width="0" hidden="1" customWidth="1"/>
    <col min="5889" max="5889" width="2.7109375" customWidth="1"/>
    <col min="5890" max="5890" width="9.42578125" customWidth="1"/>
    <col min="5891" max="5891" width="36.5703125" customWidth="1"/>
    <col min="5892" max="5897" width="21" customWidth="1"/>
    <col min="5898" max="5898" width="2.7109375" customWidth="1"/>
    <col min="5899" max="6143" width="0" hidden="1" customWidth="1"/>
    <col min="6145" max="6145" width="2.7109375" customWidth="1"/>
    <col min="6146" max="6146" width="9.42578125" customWidth="1"/>
    <col min="6147" max="6147" width="36.5703125" customWidth="1"/>
    <col min="6148" max="6153" width="21" customWidth="1"/>
    <col min="6154" max="6154" width="2.7109375" customWidth="1"/>
    <col min="6155" max="6399" width="0" hidden="1" customWidth="1"/>
    <col min="6401" max="6401" width="2.7109375" customWidth="1"/>
    <col min="6402" max="6402" width="9.42578125" customWidth="1"/>
    <col min="6403" max="6403" width="36.5703125" customWidth="1"/>
    <col min="6404" max="6409" width="21" customWidth="1"/>
    <col min="6410" max="6410" width="2.7109375" customWidth="1"/>
    <col min="6411" max="6655" width="0" hidden="1" customWidth="1"/>
    <col min="6657" max="6657" width="2.7109375" customWidth="1"/>
    <col min="6658" max="6658" width="9.42578125" customWidth="1"/>
    <col min="6659" max="6659" width="36.5703125" customWidth="1"/>
    <col min="6660" max="6665" width="21" customWidth="1"/>
    <col min="6666" max="6666" width="2.7109375" customWidth="1"/>
    <col min="6667" max="6911" width="0" hidden="1" customWidth="1"/>
    <col min="6913" max="6913" width="2.7109375" customWidth="1"/>
    <col min="6914" max="6914" width="9.42578125" customWidth="1"/>
    <col min="6915" max="6915" width="36.5703125" customWidth="1"/>
    <col min="6916" max="6921" width="21" customWidth="1"/>
    <col min="6922" max="6922" width="2.7109375" customWidth="1"/>
    <col min="6923" max="7167" width="0" hidden="1" customWidth="1"/>
    <col min="7169" max="7169" width="2.7109375" customWidth="1"/>
    <col min="7170" max="7170" width="9.42578125" customWidth="1"/>
    <col min="7171" max="7171" width="36.5703125" customWidth="1"/>
    <col min="7172" max="7177" width="21" customWidth="1"/>
    <col min="7178" max="7178" width="2.7109375" customWidth="1"/>
    <col min="7179" max="7423" width="0" hidden="1" customWidth="1"/>
    <col min="7425" max="7425" width="2.7109375" customWidth="1"/>
    <col min="7426" max="7426" width="9.42578125" customWidth="1"/>
    <col min="7427" max="7427" width="36.5703125" customWidth="1"/>
    <col min="7428" max="7433" width="21" customWidth="1"/>
    <col min="7434" max="7434" width="2.7109375" customWidth="1"/>
    <col min="7435" max="7679" width="0" hidden="1" customWidth="1"/>
    <col min="7681" max="7681" width="2.7109375" customWidth="1"/>
    <col min="7682" max="7682" width="9.42578125" customWidth="1"/>
    <col min="7683" max="7683" width="36.5703125" customWidth="1"/>
    <col min="7684" max="7689" width="21" customWidth="1"/>
    <col min="7690" max="7690" width="2.7109375" customWidth="1"/>
    <col min="7691" max="7935" width="0" hidden="1" customWidth="1"/>
    <col min="7937" max="7937" width="2.7109375" customWidth="1"/>
    <col min="7938" max="7938" width="9.42578125" customWidth="1"/>
    <col min="7939" max="7939" width="36.5703125" customWidth="1"/>
    <col min="7940" max="7945" width="21" customWidth="1"/>
    <col min="7946" max="7946" width="2.7109375" customWidth="1"/>
    <col min="7947" max="8191" width="0" hidden="1" customWidth="1"/>
    <col min="8193" max="8193" width="2.7109375" customWidth="1"/>
    <col min="8194" max="8194" width="9.42578125" customWidth="1"/>
    <col min="8195" max="8195" width="36.5703125" customWidth="1"/>
    <col min="8196" max="8201" width="21" customWidth="1"/>
    <col min="8202" max="8202" width="2.7109375" customWidth="1"/>
    <col min="8203" max="8447" width="0" hidden="1" customWidth="1"/>
    <col min="8449" max="8449" width="2.7109375" customWidth="1"/>
    <col min="8450" max="8450" width="9.42578125" customWidth="1"/>
    <col min="8451" max="8451" width="36.5703125" customWidth="1"/>
    <col min="8452" max="8457" width="21" customWidth="1"/>
    <col min="8458" max="8458" width="2.7109375" customWidth="1"/>
    <col min="8459" max="8703" width="0" hidden="1" customWidth="1"/>
    <col min="8705" max="8705" width="2.7109375" customWidth="1"/>
    <col min="8706" max="8706" width="9.42578125" customWidth="1"/>
    <col min="8707" max="8707" width="36.5703125" customWidth="1"/>
    <col min="8708" max="8713" width="21" customWidth="1"/>
    <col min="8714" max="8714" width="2.7109375" customWidth="1"/>
    <col min="8715" max="8959" width="0" hidden="1" customWidth="1"/>
    <col min="8961" max="8961" width="2.7109375" customWidth="1"/>
    <col min="8962" max="8962" width="9.42578125" customWidth="1"/>
    <col min="8963" max="8963" width="36.5703125" customWidth="1"/>
    <col min="8964" max="8969" width="21" customWidth="1"/>
    <col min="8970" max="8970" width="2.7109375" customWidth="1"/>
    <col min="8971" max="9215" width="0" hidden="1" customWidth="1"/>
    <col min="9217" max="9217" width="2.7109375" customWidth="1"/>
    <col min="9218" max="9218" width="9.42578125" customWidth="1"/>
    <col min="9219" max="9219" width="36.5703125" customWidth="1"/>
    <col min="9220" max="9225" width="21" customWidth="1"/>
    <col min="9226" max="9226" width="2.7109375" customWidth="1"/>
    <col min="9227" max="9471" width="0" hidden="1" customWidth="1"/>
    <col min="9473" max="9473" width="2.7109375" customWidth="1"/>
    <col min="9474" max="9474" width="9.42578125" customWidth="1"/>
    <col min="9475" max="9475" width="36.5703125" customWidth="1"/>
    <col min="9476" max="9481" width="21" customWidth="1"/>
    <col min="9482" max="9482" width="2.7109375" customWidth="1"/>
    <col min="9483" max="9727" width="0" hidden="1" customWidth="1"/>
    <col min="9729" max="9729" width="2.7109375" customWidth="1"/>
    <col min="9730" max="9730" width="9.42578125" customWidth="1"/>
    <col min="9731" max="9731" width="36.5703125" customWidth="1"/>
    <col min="9732" max="9737" width="21" customWidth="1"/>
    <col min="9738" max="9738" width="2.7109375" customWidth="1"/>
    <col min="9739" max="9983" width="0" hidden="1" customWidth="1"/>
    <col min="9985" max="9985" width="2.7109375" customWidth="1"/>
    <col min="9986" max="9986" width="9.42578125" customWidth="1"/>
    <col min="9987" max="9987" width="36.5703125" customWidth="1"/>
    <col min="9988" max="9993" width="21" customWidth="1"/>
    <col min="9994" max="9994" width="2.7109375" customWidth="1"/>
    <col min="9995" max="10239" width="0" hidden="1" customWidth="1"/>
    <col min="10241" max="10241" width="2.7109375" customWidth="1"/>
    <col min="10242" max="10242" width="9.42578125" customWidth="1"/>
    <col min="10243" max="10243" width="36.5703125" customWidth="1"/>
    <col min="10244" max="10249" width="21" customWidth="1"/>
    <col min="10250" max="10250" width="2.7109375" customWidth="1"/>
    <col min="10251" max="10495" width="0" hidden="1" customWidth="1"/>
    <col min="10497" max="10497" width="2.7109375" customWidth="1"/>
    <col min="10498" max="10498" width="9.42578125" customWidth="1"/>
    <col min="10499" max="10499" width="36.5703125" customWidth="1"/>
    <col min="10500" max="10505" width="21" customWidth="1"/>
    <col min="10506" max="10506" width="2.7109375" customWidth="1"/>
    <col min="10507" max="10751" width="0" hidden="1" customWidth="1"/>
    <col min="10753" max="10753" width="2.7109375" customWidth="1"/>
    <col min="10754" max="10754" width="9.42578125" customWidth="1"/>
    <col min="10755" max="10755" width="36.5703125" customWidth="1"/>
    <col min="10756" max="10761" width="21" customWidth="1"/>
    <col min="10762" max="10762" width="2.7109375" customWidth="1"/>
    <col min="10763" max="11007" width="0" hidden="1" customWidth="1"/>
    <col min="11009" max="11009" width="2.7109375" customWidth="1"/>
    <col min="11010" max="11010" width="9.42578125" customWidth="1"/>
    <col min="11011" max="11011" width="36.5703125" customWidth="1"/>
    <col min="11012" max="11017" width="21" customWidth="1"/>
    <col min="11018" max="11018" width="2.7109375" customWidth="1"/>
    <col min="11019" max="11263" width="0" hidden="1" customWidth="1"/>
    <col min="11265" max="11265" width="2.7109375" customWidth="1"/>
    <col min="11266" max="11266" width="9.42578125" customWidth="1"/>
    <col min="11267" max="11267" width="36.5703125" customWidth="1"/>
    <col min="11268" max="11273" width="21" customWidth="1"/>
    <col min="11274" max="11274" width="2.7109375" customWidth="1"/>
    <col min="11275" max="11519" width="0" hidden="1" customWidth="1"/>
    <col min="11521" max="11521" width="2.7109375" customWidth="1"/>
    <col min="11522" max="11522" width="9.42578125" customWidth="1"/>
    <col min="11523" max="11523" width="36.5703125" customWidth="1"/>
    <col min="11524" max="11529" width="21" customWidth="1"/>
    <col min="11530" max="11530" width="2.7109375" customWidth="1"/>
    <col min="11531" max="11775" width="0" hidden="1" customWidth="1"/>
    <col min="11777" max="11777" width="2.7109375" customWidth="1"/>
    <col min="11778" max="11778" width="9.42578125" customWidth="1"/>
    <col min="11779" max="11779" width="36.5703125" customWidth="1"/>
    <col min="11780" max="11785" width="21" customWidth="1"/>
    <col min="11786" max="11786" width="2.7109375" customWidth="1"/>
    <col min="11787" max="12031" width="0" hidden="1" customWidth="1"/>
    <col min="12033" max="12033" width="2.7109375" customWidth="1"/>
    <col min="12034" max="12034" width="9.42578125" customWidth="1"/>
    <col min="12035" max="12035" width="36.5703125" customWidth="1"/>
    <col min="12036" max="12041" width="21" customWidth="1"/>
    <col min="12042" max="12042" width="2.7109375" customWidth="1"/>
    <col min="12043" max="12287" width="0" hidden="1" customWidth="1"/>
    <col min="12289" max="12289" width="2.7109375" customWidth="1"/>
    <col min="12290" max="12290" width="9.42578125" customWidth="1"/>
    <col min="12291" max="12291" width="36.5703125" customWidth="1"/>
    <col min="12292" max="12297" width="21" customWidth="1"/>
    <col min="12298" max="12298" width="2.7109375" customWidth="1"/>
    <col min="12299" max="12543" width="0" hidden="1" customWidth="1"/>
    <col min="12545" max="12545" width="2.7109375" customWidth="1"/>
    <col min="12546" max="12546" width="9.42578125" customWidth="1"/>
    <col min="12547" max="12547" width="36.5703125" customWidth="1"/>
    <col min="12548" max="12553" width="21" customWidth="1"/>
    <col min="12554" max="12554" width="2.7109375" customWidth="1"/>
    <col min="12555" max="12799" width="0" hidden="1" customWidth="1"/>
    <col min="12801" max="12801" width="2.7109375" customWidth="1"/>
    <col min="12802" max="12802" width="9.42578125" customWidth="1"/>
    <col min="12803" max="12803" width="36.5703125" customWidth="1"/>
    <col min="12804" max="12809" width="21" customWidth="1"/>
    <col min="12810" max="12810" width="2.7109375" customWidth="1"/>
    <col min="12811" max="13055" width="0" hidden="1" customWidth="1"/>
    <col min="13057" max="13057" width="2.7109375" customWidth="1"/>
    <col min="13058" max="13058" width="9.42578125" customWidth="1"/>
    <col min="13059" max="13059" width="36.5703125" customWidth="1"/>
    <col min="13060" max="13065" width="21" customWidth="1"/>
    <col min="13066" max="13066" width="2.7109375" customWidth="1"/>
    <col min="13067" max="13311" width="0" hidden="1" customWidth="1"/>
    <col min="13313" max="13313" width="2.7109375" customWidth="1"/>
    <col min="13314" max="13314" width="9.42578125" customWidth="1"/>
    <col min="13315" max="13315" width="36.5703125" customWidth="1"/>
    <col min="13316" max="13321" width="21" customWidth="1"/>
    <col min="13322" max="13322" width="2.7109375" customWidth="1"/>
    <col min="13323" max="13567" width="0" hidden="1" customWidth="1"/>
    <col min="13569" max="13569" width="2.7109375" customWidth="1"/>
    <col min="13570" max="13570" width="9.42578125" customWidth="1"/>
    <col min="13571" max="13571" width="36.5703125" customWidth="1"/>
    <col min="13572" max="13577" width="21" customWidth="1"/>
    <col min="13578" max="13578" width="2.7109375" customWidth="1"/>
    <col min="13579" max="13823" width="0" hidden="1" customWidth="1"/>
    <col min="13825" max="13825" width="2.7109375" customWidth="1"/>
    <col min="13826" max="13826" width="9.42578125" customWidth="1"/>
    <col min="13827" max="13827" width="36.5703125" customWidth="1"/>
    <col min="13828" max="13833" width="21" customWidth="1"/>
    <col min="13834" max="13834" width="2.7109375" customWidth="1"/>
    <col min="13835" max="14079" width="0" hidden="1" customWidth="1"/>
    <col min="14081" max="14081" width="2.7109375" customWidth="1"/>
    <col min="14082" max="14082" width="9.42578125" customWidth="1"/>
    <col min="14083" max="14083" width="36.5703125" customWidth="1"/>
    <col min="14084" max="14089" width="21" customWidth="1"/>
    <col min="14090" max="14090" width="2.7109375" customWidth="1"/>
    <col min="14091" max="14335" width="0" hidden="1" customWidth="1"/>
    <col min="14337" max="14337" width="2.7109375" customWidth="1"/>
    <col min="14338" max="14338" width="9.42578125" customWidth="1"/>
    <col min="14339" max="14339" width="36.5703125" customWidth="1"/>
    <col min="14340" max="14345" width="21" customWidth="1"/>
    <col min="14346" max="14346" width="2.7109375" customWidth="1"/>
    <col min="14347" max="14591" width="0" hidden="1" customWidth="1"/>
    <col min="14593" max="14593" width="2.7109375" customWidth="1"/>
    <col min="14594" max="14594" width="9.42578125" customWidth="1"/>
    <col min="14595" max="14595" width="36.5703125" customWidth="1"/>
    <col min="14596" max="14601" width="21" customWidth="1"/>
    <col min="14602" max="14602" width="2.7109375" customWidth="1"/>
    <col min="14603" max="14847" width="0" hidden="1" customWidth="1"/>
    <col min="14849" max="14849" width="2.7109375" customWidth="1"/>
    <col min="14850" max="14850" width="9.42578125" customWidth="1"/>
    <col min="14851" max="14851" width="36.5703125" customWidth="1"/>
    <col min="14852" max="14857" width="21" customWidth="1"/>
    <col min="14858" max="14858" width="2.7109375" customWidth="1"/>
    <col min="14859" max="15103" width="0" hidden="1" customWidth="1"/>
    <col min="15105" max="15105" width="2.7109375" customWidth="1"/>
    <col min="15106" max="15106" width="9.42578125" customWidth="1"/>
    <col min="15107" max="15107" width="36.5703125" customWidth="1"/>
    <col min="15108" max="15113" width="21" customWidth="1"/>
    <col min="15114" max="15114" width="2.7109375" customWidth="1"/>
    <col min="15115" max="15359" width="0" hidden="1" customWidth="1"/>
    <col min="15361" max="15361" width="2.7109375" customWidth="1"/>
    <col min="15362" max="15362" width="9.42578125" customWidth="1"/>
    <col min="15363" max="15363" width="36.5703125" customWidth="1"/>
    <col min="15364" max="15369" width="21" customWidth="1"/>
    <col min="15370" max="15370" width="2.7109375" customWidth="1"/>
    <col min="15371" max="15615" width="0" hidden="1" customWidth="1"/>
    <col min="15617" max="15617" width="2.7109375" customWidth="1"/>
    <col min="15618" max="15618" width="9.42578125" customWidth="1"/>
    <col min="15619" max="15619" width="36.5703125" customWidth="1"/>
    <col min="15620" max="15625" width="21" customWidth="1"/>
    <col min="15626" max="15626" width="2.7109375" customWidth="1"/>
    <col min="15627" max="15871" width="0" hidden="1" customWidth="1"/>
    <col min="15873" max="15873" width="2.7109375" customWidth="1"/>
    <col min="15874" max="15874" width="9.42578125" customWidth="1"/>
    <col min="15875" max="15875" width="36.5703125" customWidth="1"/>
    <col min="15876" max="15881" width="21" customWidth="1"/>
    <col min="15882" max="15882" width="2.7109375" customWidth="1"/>
    <col min="15883" max="16127" width="0" hidden="1" customWidth="1"/>
    <col min="16129" max="16129" width="2.7109375" customWidth="1"/>
    <col min="16130" max="16130" width="9.42578125" customWidth="1"/>
    <col min="16131" max="16131" width="36.5703125" customWidth="1"/>
    <col min="16132" max="16137" width="21" customWidth="1"/>
    <col min="16138" max="16138" width="2.7109375" customWidth="1"/>
    <col min="16139" max="16383" width="0" hidden="1" customWidth="1"/>
  </cols>
  <sheetData>
    <row r="6" spans="2:9">
      <c r="B6" s="592" t="s">
        <v>65</v>
      </c>
      <c r="C6" s="593"/>
      <c r="D6" s="593"/>
      <c r="E6" s="593"/>
      <c r="F6" s="593"/>
      <c r="G6" s="593"/>
      <c r="H6" s="593"/>
      <c r="I6" s="594"/>
    </row>
    <row r="7" spans="2:9">
      <c r="B7" s="595" t="s">
        <v>61</v>
      </c>
      <c r="C7" s="596"/>
      <c r="D7" s="596"/>
      <c r="E7" s="596"/>
      <c r="F7" s="596"/>
      <c r="G7" s="596"/>
      <c r="H7" s="596"/>
      <c r="I7" s="597"/>
    </row>
    <row r="8" spans="2:9">
      <c r="B8" s="598" t="s">
        <v>240</v>
      </c>
      <c r="C8" s="599"/>
      <c r="D8" s="599"/>
      <c r="E8" s="599"/>
      <c r="F8" s="599"/>
      <c r="G8" s="599"/>
      <c r="H8" s="599"/>
      <c r="I8" s="600"/>
    </row>
    <row r="9" spans="2:9">
      <c r="B9" s="598" t="s">
        <v>241</v>
      </c>
      <c r="C9" s="599"/>
      <c r="D9" s="599"/>
      <c r="E9" s="599"/>
      <c r="F9" s="599"/>
      <c r="G9" s="599"/>
      <c r="H9" s="599"/>
      <c r="I9" s="600"/>
    </row>
    <row r="10" spans="2:9">
      <c r="B10" s="601" t="s">
        <v>129</v>
      </c>
      <c r="C10" s="602"/>
      <c r="D10" s="602"/>
      <c r="E10" s="602"/>
      <c r="F10" s="602"/>
      <c r="G10" s="602"/>
      <c r="H10" s="602"/>
      <c r="I10" s="603"/>
    </row>
    <row r="11" spans="2:9">
      <c r="B11" s="318"/>
      <c r="C11" s="318"/>
      <c r="D11" s="318"/>
      <c r="E11" s="318"/>
      <c r="F11" s="318"/>
      <c r="G11" s="318"/>
      <c r="H11" s="318"/>
      <c r="I11" s="318"/>
    </row>
    <row r="12" spans="2:9">
      <c r="B12" s="608" t="s">
        <v>60</v>
      </c>
      <c r="C12" s="609"/>
      <c r="D12" s="604" t="s">
        <v>242</v>
      </c>
      <c r="E12" s="605"/>
      <c r="F12" s="605"/>
      <c r="G12" s="605"/>
      <c r="H12" s="606"/>
      <c r="I12" s="607" t="s">
        <v>243</v>
      </c>
    </row>
    <row r="13" spans="2:9" ht="24.75">
      <c r="B13" s="610"/>
      <c r="C13" s="611"/>
      <c r="D13" s="320" t="s">
        <v>244</v>
      </c>
      <c r="E13" s="321" t="s">
        <v>245</v>
      </c>
      <c r="F13" s="320" t="s">
        <v>216</v>
      </c>
      <c r="G13" s="320" t="s">
        <v>217</v>
      </c>
      <c r="H13" s="320" t="s">
        <v>246</v>
      </c>
      <c r="I13" s="607"/>
    </row>
    <row r="14" spans="2:9">
      <c r="B14" s="612"/>
      <c r="C14" s="613"/>
      <c r="D14" s="322">
        <v>1</v>
      </c>
      <c r="E14" s="322">
        <v>2</v>
      </c>
      <c r="F14" s="322" t="s">
        <v>247</v>
      </c>
      <c r="G14" s="322">
        <v>4</v>
      </c>
      <c r="H14" s="322">
        <v>5</v>
      </c>
      <c r="I14" s="322" t="s">
        <v>248</v>
      </c>
    </row>
    <row r="15" spans="2:9">
      <c r="B15" s="374"/>
      <c r="C15" s="375"/>
      <c r="D15" s="376"/>
      <c r="E15" s="376"/>
      <c r="F15" s="376"/>
      <c r="G15" s="376"/>
      <c r="H15" s="376"/>
      <c r="I15" s="376"/>
    </row>
    <row r="16" spans="2:9">
      <c r="B16" s="377"/>
      <c r="C16" s="378" t="s">
        <v>249</v>
      </c>
      <c r="D16" s="379">
        <v>7125893</v>
      </c>
      <c r="E16" s="379">
        <v>0</v>
      </c>
      <c r="F16" s="380">
        <f t="shared" ref="F16:F17" si="0">D16+E16</f>
        <v>7125893</v>
      </c>
      <c r="G16" s="379">
        <v>1508006</v>
      </c>
      <c r="H16" s="379">
        <v>1495789</v>
      </c>
      <c r="I16" s="380">
        <f t="shared" ref="I16:I24" si="1">F16-G16</f>
        <v>5617887</v>
      </c>
    </row>
    <row r="17" spans="2:9">
      <c r="B17" s="377"/>
      <c r="C17" s="378" t="s">
        <v>407</v>
      </c>
      <c r="D17" s="379">
        <v>5521588</v>
      </c>
      <c r="E17" s="379">
        <v>5926120</v>
      </c>
      <c r="F17" s="380">
        <f t="shared" si="0"/>
        <v>11447708</v>
      </c>
      <c r="G17" s="379">
        <v>7096956</v>
      </c>
      <c r="H17" s="379">
        <v>7090765</v>
      </c>
      <c r="I17" s="380">
        <f t="shared" si="1"/>
        <v>4350752</v>
      </c>
    </row>
    <row r="18" spans="2:9">
      <c r="B18" s="377"/>
      <c r="C18" s="378"/>
      <c r="D18" s="379"/>
      <c r="E18" s="379"/>
      <c r="F18" s="380"/>
      <c r="G18" s="379"/>
      <c r="H18" s="379"/>
      <c r="I18" s="380">
        <f t="shared" si="1"/>
        <v>0</v>
      </c>
    </row>
    <row r="19" spans="2:9">
      <c r="B19" s="377"/>
      <c r="C19" s="378"/>
      <c r="D19" s="379"/>
      <c r="E19" s="379"/>
      <c r="F19" s="380"/>
      <c r="G19" s="379"/>
      <c r="H19" s="379"/>
      <c r="I19" s="380">
        <f t="shared" si="1"/>
        <v>0</v>
      </c>
    </row>
    <row r="20" spans="2:9">
      <c r="B20" s="377"/>
      <c r="C20" s="378"/>
      <c r="D20" s="379"/>
      <c r="E20" s="379"/>
      <c r="F20" s="380"/>
      <c r="G20" s="379"/>
      <c r="H20" s="379"/>
      <c r="I20" s="380">
        <f t="shared" si="1"/>
        <v>0</v>
      </c>
    </row>
    <row r="21" spans="2:9">
      <c r="B21" s="377"/>
      <c r="C21" s="378"/>
      <c r="D21" s="379"/>
      <c r="E21" s="379"/>
      <c r="F21" s="380"/>
      <c r="G21" s="379"/>
      <c r="H21" s="379"/>
      <c r="I21" s="380">
        <f t="shared" si="1"/>
        <v>0</v>
      </c>
    </row>
    <row r="22" spans="2:9">
      <c r="B22" s="377"/>
      <c r="C22" s="378"/>
      <c r="D22" s="379"/>
      <c r="E22" s="379"/>
      <c r="F22" s="380"/>
      <c r="G22" s="379"/>
      <c r="H22" s="379"/>
      <c r="I22" s="380">
        <f t="shared" si="1"/>
        <v>0</v>
      </c>
    </row>
    <row r="23" spans="2:9">
      <c r="B23" s="377"/>
      <c r="C23" s="378"/>
      <c r="D23" s="379"/>
      <c r="E23" s="379"/>
      <c r="F23" s="380"/>
      <c r="G23" s="379"/>
      <c r="H23" s="379"/>
      <c r="I23" s="380">
        <f t="shared" si="1"/>
        <v>0</v>
      </c>
    </row>
    <row r="24" spans="2:9">
      <c r="B24" s="377"/>
      <c r="C24" s="378"/>
      <c r="D24" s="379"/>
      <c r="E24" s="379"/>
      <c r="F24" s="380"/>
      <c r="G24" s="379"/>
      <c r="H24" s="379"/>
      <c r="I24" s="380">
        <f t="shared" si="1"/>
        <v>0</v>
      </c>
    </row>
    <row r="25" spans="2:9">
      <c r="B25" s="381"/>
      <c r="C25" s="382"/>
      <c r="D25" s="383"/>
      <c r="E25" s="383"/>
      <c r="F25" s="383"/>
      <c r="G25" s="383"/>
      <c r="H25" s="383"/>
      <c r="I25" s="383"/>
    </row>
    <row r="26" spans="2:9">
      <c r="B26" s="384"/>
      <c r="C26" s="385" t="s">
        <v>250</v>
      </c>
      <c r="D26" s="386">
        <f t="shared" ref="D26:I26" si="2">SUM(D16:D24)</f>
        <v>12647481</v>
      </c>
      <c r="E26" s="386">
        <f t="shared" si="2"/>
        <v>5926120</v>
      </c>
      <c r="F26" s="386">
        <f t="shared" si="2"/>
        <v>18573601</v>
      </c>
      <c r="G26" s="386">
        <f t="shared" si="2"/>
        <v>8604962</v>
      </c>
      <c r="H26" s="386">
        <f t="shared" si="2"/>
        <v>8586554</v>
      </c>
      <c r="I26" s="386">
        <f t="shared" si="2"/>
        <v>9968639</v>
      </c>
    </row>
    <row r="31" spans="2:9" hidden="1"/>
    <row r="32" spans="2: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</sheetData>
  <sheetProtection formatCells="0" insertRows="0"/>
  <mergeCells count="8">
    <mergeCell ref="B12:C14"/>
    <mergeCell ref="D12:H12"/>
    <mergeCell ref="I12:I13"/>
    <mergeCell ref="B6:I6"/>
    <mergeCell ref="B7:I7"/>
    <mergeCell ref="B8:I8"/>
    <mergeCell ref="B9:I9"/>
    <mergeCell ref="B10:I10"/>
  </mergeCells>
  <printOptions horizontalCentered="1" verticalCentered="1"/>
  <pageMargins left="0.31496062992125984" right="0.31496062992125984" top="0.35433070866141736" bottom="0.35433070866141736" header="0" footer="0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EA</vt:lpstr>
      <vt:lpstr>ESF</vt:lpstr>
      <vt:lpstr>ECSF</vt:lpstr>
      <vt:lpstr>EAA</vt:lpstr>
      <vt:lpstr>EADP</vt:lpstr>
      <vt:lpstr>EVHP</vt:lpstr>
      <vt:lpstr>EFE</vt:lpstr>
      <vt:lpstr>EAI</vt:lpstr>
      <vt:lpstr>EAEPE (CA)</vt:lpstr>
      <vt:lpstr>EAEPE (COG)</vt:lpstr>
      <vt:lpstr>EAEPE (CE)</vt:lpstr>
      <vt:lpstr>EAEPE (CF)</vt:lpstr>
      <vt:lpstr>EN</vt:lpstr>
      <vt:lpstr>ID</vt:lpstr>
      <vt:lpstr>IPF</vt:lpstr>
      <vt:lpstr>GCP</vt:lpstr>
      <vt:lpstr>EADP!Área_de_impresión</vt:lpstr>
      <vt:lpstr>'EAEPE (COG)'!Títulos_a_imprimir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User-pc</cp:lastModifiedBy>
  <cp:lastPrinted>2016-04-05T17:12:17Z</cp:lastPrinted>
  <dcterms:created xsi:type="dcterms:W3CDTF">2015-12-17T20:12:38Z</dcterms:created>
  <dcterms:modified xsi:type="dcterms:W3CDTF">2016-04-05T19:25:54Z</dcterms:modified>
</cp:coreProperties>
</file>