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tabRatio="993" firstSheet="3" activeTab="8"/>
  </bookViews>
  <sheets>
    <sheet name="FORMATO 1 ESFD" sheetId="1" r:id="rId1"/>
    <sheet name="FORMATO 2 IADPyOP" sheetId="2" r:id="rId2"/>
    <sheet name="FORMATO 3 IAODF" sheetId="16" r:id="rId3"/>
    <sheet name="FORMATO 4 BP" sheetId="4" r:id="rId4"/>
    <sheet name="FORMATO 5 EAID" sheetId="5" r:id="rId5"/>
    <sheet name="FORMATO 6a) EAEPED" sheetId="6" r:id="rId6"/>
    <sheet name="FORMATO 6b) EAEPED" sheetId="7" r:id="rId7"/>
    <sheet name="FORMATO 6c) EAEPED" sheetId="8" r:id="rId8"/>
    <sheet name="FORMATO 6D SERV PERSONALES" sheetId="17" r:id="rId9"/>
    <sheet name="FORMATO 7 PRIyE" sheetId="10" r:id="rId10"/>
    <sheet name="FORMATO 7c) RI" sheetId="11" r:id="rId11"/>
    <sheet name="FORMATO 7d) RE" sheetId="12" r:id="rId12"/>
    <sheet name="FORMATO 8 IEA" sheetId="13" r:id="rId13"/>
    <sheet name="GUIA DE CUMPLIMIENTO" sheetId="14" r:id="rId14"/>
  </sheets>
  <definedNames>
    <definedName name="_xlnm.Print_Area" localSheetId="3">'FORMATO 4 BP'!$A$1:$E$97</definedName>
    <definedName name="_xlnm.Print_Area" localSheetId="5">'FORMATO 6a) EAEPED'!$A$1:$I$165</definedName>
    <definedName name="_xlnm.Print_Area" localSheetId="6">'FORMATO 6b) EAEPED'!$A$1:$G$43</definedName>
    <definedName name="_xlnm.Print_Area" localSheetId="7">'FORMATO 6c) EAEPED'!$A$1:$H$105</definedName>
    <definedName name="_xlnm.Print_Area" localSheetId="13">'GUIA DE CUMPLIMIENTO'!$A$1:$K$127</definedName>
    <definedName name="_xlnm.Print_Titles" localSheetId="0">'FORMATO 1 ESFD'!$1:$7</definedName>
    <definedName name="_xlnm.Print_Titles" localSheetId="5">'FORMATO 6a) EAEPED'!$1:$10</definedName>
    <definedName name="_xlnm.Print_Titles" localSheetId="7">'FORMATO 6c) EAEPED'!$1:$10</definedName>
    <definedName name="_xlnm.Print_Titles" localSheetId="13">'GUIA DE CUMPLIMIENTO'!$1:$13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<sst xmlns="http://schemas.openxmlformats.org/spreadsheetml/2006/main" count="1299" uniqueCount="816">
  <si>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</si>
  <si>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</si>
  <si>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</si>
  <si>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</si>
  <si>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</si>
  <si>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</si>
  <si>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</si>
  <si>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</si>
  <si>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</si>
  <si>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</si>
  <si>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</si>
  <si>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</si>
  <si>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</si>
  <si>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</si>
  <si>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</si>
  <si>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</si>
  <si>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</si>
  <si>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</si>
  <si>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</si>
  <si>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</si>
  <si>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</si>
  <si>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</si>
  <si>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</si>
  <si>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</si>
  <si>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</si>
  <si>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</si>
  <si>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</si>
  <si>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</si>
  <si>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</si>
  <si>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</si>
  <si>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</si>
  <si>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</si>
  <si>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</si>
  <si>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</si>
  <si>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</si>
  <si>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</si>
  <si>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</si>
  <si>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</si>
  <si>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</si>
  <si>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</si>
  <si>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</si>
  <si>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</si>
  <si>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</si>
  <si>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</si>
  <si>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</si>
  <si>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</si>
  <si>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</si>
  <si>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</si>
  <si>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</si>
  <si>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</si>
  <si>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</si>
  <si>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</si>
  <si>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</si>
  <si>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</si>
  <si>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</si>
  <si>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</si>
  <si>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</si>
  <si>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</si>
  <si>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</si>
  <si>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</si>
  <si>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</si>
  <si>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</si>
  <si>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</si>
  <si>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</si>
  <si>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</si>
  <si>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</si>
  <si>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</si>
  <si>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</si>
  <si>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</si>
  <si>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</si>
  <si>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</si>
  <si>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</si>
  <si>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</si>
  <si>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</si>
  <si>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</si>
  <si>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</si>
  <si>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</si>
  <si>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</si>
  <si>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</si>
  <si>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</si>
  <si>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</si>
  <si>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</si>
  <si>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</si>
  <si>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</si>
  <si>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</si>
  <si>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</si>
  <si>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</si>
  <si>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</si>
  <si>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</si>
  <si>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</si>
  <si>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</si>
  <si>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</si>
  <si>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</si>
  <si>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</si>
  <si>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</si>
  <si>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</si>
  <si>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</si>
  <si>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</si>
  <si>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</si>
  <si>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</si>
  <si>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</si>
  <si>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</si>
  <si>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</si>
  <si>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Plazo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</si>
  <si>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</si>
  <si>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</si>
  <si>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</si>
  <si>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</si>
  <si>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</si>
  <si>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</si>
  <si>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</si>
  <si>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</si>
  <si>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</si>
  <si>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</si>
  <si>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</si>
  <si>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</si>
  <si>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</si>
  <si>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</si>
  <si>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</si>
  <si>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</si>
  <si>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</si>
  <si>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 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</si>
  <si>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</si>
  <si>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</si>
  <si>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</si>
  <si>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</si>
  <si>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</si>
  <si>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</si>
  <si>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</si>
  <si>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</si>
  <si>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</si>
  <si>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</si>
  <si>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</si>
  <si>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</si>
  <si>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</si>
  <si>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</si>
  <si>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</si>
  <si>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</si>
  <si>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</si>
  <si>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 G1)</t>
  </si>
  <si>
    <t>V. Balance Presupuestario de Recursos Disponibles (V = A1 + A3.1 B 1 + C1)</t>
  </si>
  <si>
    <t xml:space="preserve">VI. Balance Presupuestario de Recursos Disponibles sin Financiamiento Neto (VI = V </t>
  </si>
  <si>
    <t>A3.1)</t>
  </si>
  <si>
    <t>A3.2 Financiamiento Neto con Fuente de Pago de Transferencias Federales Etiquetadas</t>
  </si>
  <si>
    <t>(A3.2 = F2 G2)</t>
  </si>
  <si>
    <t>C2. Remanentes de Transferencias Federales Etiquetadas aplicados en el periodo</t>
  </si>
  <si>
    <t>VII. Balance Presupuestario de Recursos Etiquetados (VII = A2 + A3.2 B2 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</si>
  <si>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</si>
  <si>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</si>
  <si>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</si>
  <si>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</si>
  <si>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</si>
  <si>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</si>
  <si>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</si>
  <si>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</si>
  <si>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</si>
  <si>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</si>
  <si>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</si>
  <si>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</si>
  <si>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</si>
  <si>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</si>
  <si>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</si>
  <si>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</si>
  <si>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</si>
  <si>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</si>
  <si>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</si>
  <si>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</si>
  <si>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</si>
  <si>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</si>
  <si>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</si>
  <si>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</si>
  <si>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</si>
  <si>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</si>
  <si>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</si>
  <si>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</si>
  <si>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</si>
  <si>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</si>
  <si>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</si>
  <si>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</si>
  <si>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</si>
  <si>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</si>
  <si>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</si>
  <si>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</si>
  <si>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</si>
  <si>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</si>
  <si>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</si>
  <si>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</si>
  <si>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</si>
  <si>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</si>
  <si>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</si>
  <si>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</si>
  <si>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</si>
  <si>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</si>
  <si>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</si>
  <si>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</si>
  <si>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</si>
  <si>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</t>
  </si>
  <si>
    <t>(I=A+B+C+D+E+F+G+H+I+J+K+L)</t>
  </si>
  <si>
    <t>Ingresos Excedentes de Ingresos de Libre</t>
  </si>
  <si>
    <t>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</si>
  <si>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</si>
  <si>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</si>
  <si>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</si>
  <si>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</si>
  <si>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</si>
  <si>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</si>
  <si>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</si>
  <si>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</si>
  <si>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</si>
  <si>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</si>
  <si>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</si>
  <si>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</si>
  <si>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</si>
  <si>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</si>
  <si>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</si>
  <si>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</si>
  <si>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</si>
  <si>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</si>
  <si>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</si>
  <si>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</si>
  <si>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</si>
  <si>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</si>
  <si>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</si>
  <si>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</si>
  <si>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</si>
  <si>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</si>
  <si>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</si>
  <si>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</si>
  <si>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</si>
  <si>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</si>
  <si>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 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</si>
  <si>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</si>
  <si>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</si>
  <si>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</si>
  <si>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</si>
  <si>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</si>
  <si>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</si>
  <si>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</si>
  <si>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</si>
  <si>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</si>
  <si>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</si>
  <si>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</si>
  <si>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</si>
  <si>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</si>
  <si>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</si>
  <si>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</si>
  <si>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</si>
  <si>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</si>
  <si>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</si>
  <si>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</si>
  <si>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</si>
  <si>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</si>
  <si>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</si>
  <si>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</si>
  <si>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</si>
  <si>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</si>
  <si>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</si>
  <si>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</si>
  <si>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</si>
  <si>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</si>
  <si>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</si>
  <si>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</si>
  <si>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</si>
  <si>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</si>
  <si>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</si>
  <si>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</si>
  <si>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</si>
  <si>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</si>
  <si>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</si>
  <si>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</si>
  <si>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</si>
  <si>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</si>
  <si>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</si>
  <si>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</si>
  <si>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</si>
  <si>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</si>
  <si>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</si>
  <si>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</si>
  <si>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</si>
  <si>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</si>
  <si>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</si>
  <si>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</si>
  <si>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</si>
  <si>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</si>
  <si>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</si>
  <si>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</si>
  <si>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</si>
  <si>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</si>
  <si>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</si>
  <si>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</si>
  <si>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</si>
  <si>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</si>
  <si>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</si>
  <si>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</si>
  <si>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</si>
  <si>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</si>
  <si>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</si>
  <si>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</si>
  <si>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</si>
  <si>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</si>
  <si>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</si>
  <si>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</si>
  <si>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</si>
  <si>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</si>
  <si>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</si>
  <si>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</si>
  <si>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</si>
  <si>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</si>
  <si>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</si>
  <si>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</si>
  <si>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</si>
  <si>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</si>
  <si>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</si>
  <si>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</si>
  <si>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</si>
  <si>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</si>
  <si>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</si>
  <si>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</si>
  <si>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</si>
  <si>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</si>
  <si>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</si>
  <si>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</si>
  <si>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</si>
  <si>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</si>
  <si>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</si>
  <si>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</si>
  <si>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</si>
  <si>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</si>
  <si>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</si>
  <si>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</si>
  <si>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</si>
  <si>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</si>
  <si>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</si>
  <si>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</si>
  <si>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</si>
  <si>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</si>
  <si>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</si>
  <si>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</si>
  <si>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</si>
  <si>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</si>
  <si>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</si>
  <si>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</si>
  <si>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</si>
  <si>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</si>
  <si>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</si>
  <si>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</si>
  <si>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</si>
  <si>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</si>
  <si>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</si>
  <si>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</si>
  <si>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</si>
  <si>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</si>
  <si>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</si>
  <si>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</si>
  <si>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</si>
  <si>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</si>
  <si>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</si>
  <si>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</si>
  <si>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</si>
  <si>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</si>
  <si>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</si>
  <si>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</si>
  <si>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</si>
  <si>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</si>
  <si>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</si>
  <si>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Formatos 7</t>
  </si>
  <si>
    <t>Proyecciones y Resultados de Ingresos y Egresos - LDF</t>
  </si>
  <si>
    <t>Proyecciones de Ingresos - LDF</t>
  </si>
  <si>
    <t>(CIFRAS NOMINALES)</t>
  </si>
  <si>
    <t>Concepto (b)</t>
  </si>
  <si>
    <t>Año en</t>
  </si>
  <si>
    <t>Cuestión</t>
  </si>
  <si>
    <t>(de iniciativa</t>
  </si>
  <si>
    <t>de Ley) (c)</t>
  </si>
  <si>
    <t>Año 1 (d)</t>
  </si>
  <si>
    <t>Año 2 (d)</t>
  </si>
  <si>
    <t>Año 3 (d)</t>
  </si>
  <si>
    <t>Año 4 (d)</t>
  </si>
  <si>
    <t>Año 5 (d)</t>
  </si>
  <si>
    <t>(1=A+B+C+D+E+F+G+H+I+J+K+L)</t>
  </si>
  <si>
    <t>y Jubilaciones</t>
  </si>
  <si>
    <t>1. Ingresos Derivados de Financiamientos con Fuente de Pago</t>
  </si>
  <si>
    <t>de Recursos de Libre Disposición</t>
  </si>
  <si>
    <t>2. Ingresos derivados de Financiamientos con Fuente de Pago</t>
  </si>
  <si>
    <t>de Transferencias Federales Etiquetadas</t>
  </si>
  <si>
    <t>3. Ingresos Derivados de Financiamiento (3 = 1 + 2)</t>
  </si>
  <si>
    <t>Proyecciones de Egresos - LDF</t>
  </si>
  <si>
    <t>Año en Cuestión</t>
  </si>
  <si>
    <t>(de proyecto de</t>
  </si>
  <si>
    <t>presupuesto) (c)</t>
  </si>
  <si>
    <t>Ayudas</t>
  </si>
  <si>
    <t>Resultados de Egresos - LDF</t>
  </si>
  <si>
    <t>Año del</t>
  </si>
  <si>
    <t>Ejercicio</t>
  </si>
  <si>
    <t>1. Los importes corresponden a los egresos totales devengados.</t>
  </si>
  <si>
    <t xml:space="preserve">2. Los importes corresponden a los egresos devengados al cierre trimestral más reciente disponible y estimados para el resto del ejercicio. </t>
  </si>
  <si>
    <t>Informe sobre Estudios Actuariales - LDF</t>
  </si>
  <si>
    <t>Pensiones y</t>
  </si>
  <si>
    <t>jubilaciones</t>
  </si>
  <si>
    <t>Riesgos de</t>
  </si>
  <si>
    <t>trabajo</t>
  </si>
  <si>
    <t>Invalidez y</t>
  </si>
  <si>
    <t>vida</t>
  </si>
  <si>
    <t>Otras</t>
  </si>
  <si>
    <t>Tipo de Sistema</t>
  </si>
  <si>
    <t>Prestación laboral o Fondo general para trabajadores del estado o</t>
  </si>
  <si>
    <t>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</si>
  <si>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</si>
  <si>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</si>
  <si>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</si>
  <si>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</si>
  <si>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</si>
  <si>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</si>
  <si>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</si>
  <si>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</si>
  <si>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</si>
  <si>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</si>
  <si>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</si>
  <si>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</si>
  <si>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</si>
  <si>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</si>
  <si>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</si>
  <si>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</si>
  <si>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</si>
  <si>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</si>
  <si>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</si>
  <si>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</si>
  <si>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</si>
  <si>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</si>
  <si>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</si>
  <si>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</si>
  <si>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</si>
  <si>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</si>
  <si>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</si>
  <si>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</si>
  <si>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</t>
  </si>
  <si>
    <t>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</si>
  <si>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</si>
  <si>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</si>
  <si>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</si>
  <si>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</si>
  <si>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</si>
  <si>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</si>
  <si>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</si>
  <si>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</si>
  <si>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</si>
  <si>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ANEXO 3</t>
  </si>
  <si>
    <t>"GUÍA DE CUMPLIMIENTO DE LA LEY DE DISCIPLINA FINANCIERA DE LAS ENTIDADES</t>
  </si>
  <si>
    <t>FEDERATIVAS Y LOS MUNICIPIOS"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</si>
  <si>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</si>
  <si>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</si>
  <si>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</si>
  <si>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</si>
  <si>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</si>
  <si>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</si>
  <si>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</si>
  <si>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</si>
  <si>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</t>
  </si>
  <si>
    <t>Verificación (d)</t>
  </si>
  <si>
    <t>Fecha estimada de</t>
  </si>
  <si>
    <t>cumplimiento (e)</t>
  </si>
  <si>
    <t>Monto o valor (f)</t>
  </si>
  <si>
    <t>Unidad (pesos/</t>
  </si>
  <si>
    <t>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</si>
  <si>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</si>
  <si>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</si>
  <si>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</si>
  <si>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</si>
  <si>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</si>
  <si>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</t>
  </si>
  <si>
    <t>y Proyecto de Presupuesto</t>
  </si>
  <si>
    <t>de Egresos</t>
  </si>
  <si>
    <t>pesos</t>
  </si>
  <si>
    <t>Art. 6 y 19 de la LDF</t>
  </si>
  <si>
    <t>b.</t>
  </si>
  <si>
    <t>Ley de Ingresos y</t>
  </si>
  <si>
    <t>Presupuesto de Egresos</t>
  </si>
  <si>
    <t>c.</t>
  </si>
  <si>
    <t>Ejercido</t>
  </si>
  <si>
    <t>Cuenta Pública / Formato 4</t>
  </si>
  <si>
    <t>LDF</t>
  </si>
  <si>
    <t>Balance Presupuestario de Recursos Disponibles Sostenible (k)</t>
  </si>
  <si>
    <t>Financiamiento Neto dentro del Techo de Financiamiento Neto (l)</t>
  </si>
  <si>
    <t>Art. 6, 19 y 46 de la LDF</t>
  </si>
  <si>
    <t>Ley de Ingresos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</si>
  <si>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</si>
  <si>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</si>
  <si>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</si>
  <si>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</si>
  <si>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</si>
  <si>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</si>
  <si>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</t>
  </si>
  <si>
    <t>a)</t>
  </si>
  <si>
    <t>Aportación promedio realizada por la Entidad Federativa durante los 5</t>
  </si>
  <si>
    <t>ejercicios previos, para infraestructura dañada por desastres naturales (n)</t>
  </si>
  <si>
    <t>Autorizaciones de recursos</t>
  </si>
  <si>
    <t>aprobados por el FONDEN</t>
  </si>
  <si>
    <t>Saldo del fideicomiso para desastres naturales (o)</t>
  </si>
  <si>
    <t>Cuenta Pública / Auxiliar de</t>
  </si>
  <si>
    <t>Cuentas</t>
  </si>
  <si>
    <t>d.</t>
  </si>
  <si>
    <t>Costo promedio de los últimos 5 ejercicios de la reconstrucción de</t>
  </si>
  <si>
    <t>infraestructura dañada por desastres naturales (p)</t>
  </si>
  <si>
    <t>Techo para servicios personales (q)</t>
  </si>
  <si>
    <t>Asignación en el Presupuesto de Egresos</t>
  </si>
  <si>
    <t>Reporte Trim. Formato 6 d)</t>
  </si>
  <si>
    <t>Art. 10 y 21 de la LDF</t>
  </si>
  <si>
    <t>Art. 13 fracc. V y 21 de la LDF</t>
  </si>
  <si>
    <t>Previsiones de gasto para compromisos de pago derivados de APPs (r)</t>
  </si>
  <si>
    <t>Art. 11 y 21 de la LDF</t>
  </si>
  <si>
    <t>Techo de ADEFAS para el ejercicio fiscal (s)</t>
  </si>
  <si>
    <t>Proyecto de Presupuesto de</t>
  </si>
  <si>
    <t>Art. 12 y 20 de la LDF</t>
  </si>
  <si>
    <t>B. INDICADORES CUALITATIVOS</t>
  </si>
  <si>
    <t>Iniciativa de Ley de Ingresos y Proyecto de Presupuesto de Egresos</t>
  </si>
  <si>
    <t>Objetivos anuales, estrategias y metas para el ejercicio fiscal (t)</t>
  </si>
  <si>
    <t>Iniciativa de Ley de Ingresos y</t>
  </si>
  <si>
    <t>Art. 5 y 18 de la LDF</t>
  </si>
  <si>
    <t>Proyecciones de ejercicios posteriores (u)</t>
  </si>
  <si>
    <t>Egresos / Formatos 7 a) y b)</t>
  </si>
  <si>
    <t>Descripción de riesgos relevantes y propuestas de acción para</t>
  </si>
  <si>
    <t>enfrentarlos (v)</t>
  </si>
  <si>
    <t>Resultados de ejercicios fiscales anteriores y el ejercicio fiscal en cuestión</t>
  </si>
  <si>
    <t>(w)</t>
  </si>
  <si>
    <t>Egresos / Formatos 7 c) y d)</t>
  </si>
  <si>
    <t>e.</t>
  </si>
  <si>
    <t>Estudio actuarial de las pensiones de sus trabajadores (x)</t>
  </si>
  <si>
    <t>Egresos / Formato 8</t>
  </si>
  <si>
    <t>Balance Presupuestario de Recursos Disponibles, en caso de ser</t>
  </si>
  <si>
    <t>negativo</t>
  </si>
  <si>
    <t>Razones excepcionales que justifican el Balance Presupuestario de</t>
  </si>
  <si>
    <t>Recursos Disponibles negativo (y)</t>
  </si>
  <si>
    <t>Iniciativa de Ley de Ingresos o</t>
  </si>
  <si>
    <t>Fuente de recursos para cubrir el Balance Presupuestario de Recursos</t>
  </si>
  <si>
    <t>Disponibles negativo (z)</t>
  </si>
  <si>
    <t>Número de ejercicios fiscales y acciones necesarias para cubrir el Balance</t>
  </si>
  <si>
    <t>Presupuestario de Recursos Disponibles negativo (aa)</t>
  </si>
  <si>
    <t>Informes Trimestrales sobre el avance de las acciones para recuperar el</t>
  </si>
  <si>
    <t>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</si>
  <si>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</si>
  <si>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</si>
  <si>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</si>
  <si>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</si>
  <si>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</t>
  </si>
  <si>
    <t>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</si>
  <si>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</si>
  <si>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</si>
  <si>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</si>
  <si>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>Cuenta Pública / Formato 5</t>
  </si>
  <si>
    <t>Art. 14 y 21 de la LDF</t>
  </si>
  <si>
    <t>Monto de Ingresos Excedentes derivados de ILD destinados al fin del</t>
  </si>
  <si>
    <t>A.14, fracción I de la LDF (ff)</t>
  </si>
  <si>
    <t>Cuenta Pública</t>
  </si>
  <si>
    <t>A.14, fracción II, a) de la LDF (gg)</t>
  </si>
  <si>
    <t>A.14, fracción II, b) de la LDF (hh)</t>
  </si>
  <si>
    <t>artículo noveno transitorio de la LDF (ii)</t>
  </si>
  <si>
    <t>Art. Noveno Transitorio de la</t>
  </si>
  <si>
    <t>Análisis Costo-Beneficio para programas o proyectos de inversión</t>
  </si>
  <si>
    <t>mayores a 10 millones de UDIS (jj)</t>
  </si>
  <si>
    <t>Página de internet de la</t>
  </si>
  <si>
    <t>Secretaría de Finanzas o</t>
  </si>
  <si>
    <t>Tesorería Municipal</t>
  </si>
  <si>
    <t>Art. 13 frac. III y 21 de la LDF</t>
  </si>
  <si>
    <t>Análisis de conveniencia y análisis de transferencia de riesgos de los</t>
  </si>
  <si>
    <t>proyectos APPs (kk)</t>
  </si>
  <si>
    <t>Identificación de población objetivo, destino y temporalidad de subsidios</t>
  </si>
  <si>
    <t>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</si>
  <si>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</si>
  <si>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</si>
  <si>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</si>
  <si>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</si>
  <si>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</si>
  <si>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</si>
  <si>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UNIVERSIDAD TECNOLOGICA DE TLAXCALA</t>
  </si>
  <si>
    <t>4. Deuda Contingente 1 (informativo)</t>
  </si>
  <si>
    <t>Informe Analítico de la Deuda Pública y Otros Pasivos</t>
  </si>
  <si>
    <t>Estado de Situación Financiera Detallado-LDF</t>
  </si>
  <si>
    <t>3. Ingresos Derivados de Financiamientos (3 = 1 +2)</t>
  </si>
  <si>
    <t>LIC. DAVID GERARDO HERNÁNDEZ MONTIEL</t>
  </si>
  <si>
    <t>ENCARGADO DE LA DIRECIÓN DE ADMINISTRACIÓN Y FINANZAS</t>
  </si>
  <si>
    <t>RECTOR</t>
  </si>
  <si>
    <t xml:space="preserve">                  LIC. DAVID GERARDO HERNÁNDEZ MONTIEL</t>
  </si>
  <si>
    <r>
      <t>Formato 7 a)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Proyecciones de Ingresos - LDF</t>
    </r>
  </si>
  <si>
    <r>
      <t>1.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 Libre Disposición</t>
    </r>
  </si>
  <si>
    <r>
      <t>A.</t>
    </r>
    <r>
      <rPr>
        <sz val="9"/>
        <color rgb="FF000000"/>
        <rFont val="Arial"/>
        <family val="2"/>
      </rPr>
      <t>  Impuestos</t>
    </r>
  </si>
  <si>
    <r>
      <t>B.</t>
    </r>
    <r>
      <rPr>
        <sz val="9"/>
        <color rgb="FF000000"/>
        <rFont val="Arial"/>
        <family val="2"/>
      </rPr>
      <t>  Cuotas y Aportaciones de Seguridad Social</t>
    </r>
  </si>
  <si>
    <r>
      <t>C.</t>
    </r>
    <r>
      <rPr>
        <sz val="9"/>
        <color rgb="FF000000"/>
        <rFont val="Arial"/>
        <family val="2"/>
      </rPr>
      <t>  Contribuciones de Mejoras</t>
    </r>
  </si>
  <si>
    <r>
      <t>D.</t>
    </r>
    <r>
      <rPr>
        <sz val="9"/>
        <color rgb="FF000000"/>
        <rFont val="Arial"/>
        <family val="2"/>
      </rPr>
      <t>  Derechos</t>
    </r>
  </si>
  <si>
    <r>
      <t>E.</t>
    </r>
    <r>
      <rPr>
        <sz val="9"/>
        <color rgb="FF000000"/>
        <rFont val="Arial"/>
        <family val="2"/>
      </rPr>
      <t>  Productos</t>
    </r>
  </si>
  <si>
    <r>
      <t>F.</t>
    </r>
    <r>
      <rPr>
        <sz val="9"/>
        <color rgb="FF000000"/>
        <rFont val="Arial"/>
        <family val="2"/>
      </rPr>
      <t>  Aprovechamientos</t>
    </r>
  </si>
  <si>
    <r>
      <t>G.</t>
    </r>
    <r>
      <rPr>
        <sz val="9"/>
        <color rgb="FF000000"/>
        <rFont val="Arial"/>
        <family val="2"/>
      </rPr>
      <t>  Ingresos por Ventas de Bienes y Servicios</t>
    </r>
  </si>
  <si>
    <r>
      <t>H.</t>
    </r>
    <r>
      <rPr>
        <sz val="9"/>
        <color rgb="FF000000"/>
        <rFont val="Arial"/>
        <family val="2"/>
      </rPr>
      <t>  Participaciones</t>
    </r>
  </si>
  <si>
    <r>
      <t>I.</t>
    </r>
    <r>
      <rPr>
        <sz val="9"/>
        <color rgb="FF000000"/>
        <rFont val="Arial"/>
        <family val="2"/>
      </rPr>
      <t>   Incentivos Derivados de la Colaboración Fiscal</t>
    </r>
  </si>
  <si>
    <r>
      <t>J.</t>
    </r>
    <r>
      <rPr>
        <sz val="9"/>
        <color rgb="FF000000"/>
        <rFont val="Arial"/>
        <family val="2"/>
      </rPr>
      <t>   Transferencias</t>
    </r>
  </si>
  <si>
    <r>
      <t>K.</t>
    </r>
    <r>
      <rPr>
        <sz val="9"/>
        <color rgb="FF000000"/>
        <rFont val="Arial"/>
        <family val="2"/>
      </rPr>
      <t>  Convenios</t>
    </r>
  </si>
  <si>
    <r>
      <t>L.</t>
    </r>
    <r>
      <rPr>
        <sz val="9"/>
        <color rgb="FF000000"/>
        <rFont val="Arial"/>
        <family val="2"/>
      </rPr>
      <t>  Otros Ingresos de Libre Disposición</t>
    </r>
  </si>
  <si>
    <r>
      <t>2.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Transferencias Federales Etiquetadas (2=A+B+C+D+E)</t>
    </r>
  </si>
  <si>
    <r>
      <t>A.</t>
    </r>
    <r>
      <rPr>
        <sz val="9"/>
        <color rgb="FF000000"/>
        <rFont val="Arial"/>
        <family val="2"/>
      </rPr>
      <t>  Aportaciones</t>
    </r>
  </si>
  <si>
    <r>
      <t>B.</t>
    </r>
    <r>
      <rPr>
        <sz val="9"/>
        <color rgb="FF000000"/>
        <rFont val="Arial"/>
        <family val="2"/>
      </rPr>
      <t>  Convenios</t>
    </r>
  </si>
  <si>
    <r>
      <t>C.</t>
    </r>
    <r>
      <rPr>
        <sz val="9"/>
        <color rgb="FF000000"/>
        <rFont val="Arial"/>
        <family val="2"/>
      </rPr>
      <t>  Fondos Distintos de Aportaciones</t>
    </r>
  </si>
  <si>
    <r>
      <t>D.</t>
    </r>
    <r>
      <rPr>
        <sz val="9"/>
        <color rgb="FF000000"/>
        <rFont val="Arial"/>
        <family val="2"/>
      </rPr>
      <t> Transferencias, Subsidios y Subvenciones, y Pensiones</t>
    </r>
  </si>
  <si>
    <r>
      <t>E.</t>
    </r>
    <r>
      <rPr>
        <sz val="9"/>
        <color rgb="FF000000"/>
        <rFont val="Arial"/>
        <family val="2"/>
      </rPr>
      <t>  Otras Transferencias Federales Etiquetadas</t>
    </r>
  </si>
  <si>
    <r>
      <t>3.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Ingresos Derivados de Financiamientos (3=A)</t>
    </r>
  </si>
  <si>
    <r>
      <t>A.</t>
    </r>
    <r>
      <rPr>
        <sz val="9"/>
        <color rgb="FF000000"/>
        <rFont val="Arial"/>
        <family val="2"/>
      </rPr>
      <t> Ingresos Derivados de Financiamientos</t>
    </r>
  </si>
  <si>
    <r>
      <t>4.</t>
    </r>
    <r>
      <rPr>
        <sz val="9"/>
        <color rgb="FF000000"/>
        <rFont val="Arial"/>
        <family val="2"/>
      </rPr>
      <t> </t>
    </r>
    <r>
      <rPr>
        <b/>
        <sz val="9"/>
        <color rgb="FF000000"/>
        <rFont val="Arial"/>
        <family val="2"/>
      </rPr>
      <t>Total de Ingresos Proyectados (4=1+2+3)</t>
    </r>
  </si>
  <si>
    <t>A.  Servicios Personales</t>
  </si>
  <si>
    <t>B.  Materiales y Suministros</t>
  </si>
  <si>
    <t>C.  Servicios Generales</t>
  </si>
  <si>
    <t>D.  Transferencias, Asignaciones, Subsidios y Otras</t>
  </si>
  <si>
    <t>E.  Bienes Muebles, Inmuebles e Intangibles</t>
  </si>
  <si>
    <t>F.  Inversión Pública</t>
  </si>
  <si>
    <t>G.  Inversiones Financieras y Otras Provisiones</t>
  </si>
  <si>
    <t>H.  Participaciones y Aportaciones</t>
  </si>
  <si>
    <t>I.   Deuda Pública</t>
  </si>
  <si>
    <t>ING. HUMBERTO BECERRIL ACOLTZI</t>
  </si>
  <si>
    <r>
      <t>Formato 7 d)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Resultados de Egresos - LDF</t>
    </r>
  </si>
  <si>
    <r>
      <t>Año 5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</si>
  <si>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4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</si>
  <si>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3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</si>
  <si>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2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</si>
  <si>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Año 1 1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(c)</t>
    </r>
  </si>
  <si>
    <r>
      <t>Vigente 2</t>
    </r>
    <r>
      <rPr>
        <b/>
        <vertAlign val="superscript"/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(d)</t>
    </r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</si>
  <si>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</si>
  <si>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</si>
  <si>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</si>
  <si>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</si>
  <si>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</si>
  <si>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</si>
  <si>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</si>
  <si>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</si>
  <si>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</si>
  <si>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</si>
  <si>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</si>
  <si>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</si>
  <si>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</si>
  <si>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</si>
  <si>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</si>
  <si>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</si>
  <si>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</si>
  <si>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</si>
  <si>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</si>
  <si>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</si>
  <si>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</si>
  <si>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</si>
  <si>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</si>
  <si>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</si>
  <si>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</si>
  <si>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</si>
  <si>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</si>
  <si>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</si>
  <si>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</si>
  <si>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</si>
  <si>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</si>
  <si>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</si>
  <si>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</si>
  <si>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</si>
  <si>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</si>
  <si>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</si>
  <si>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</si>
  <si>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</si>
  <si>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</si>
  <si>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</si>
  <si>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</si>
  <si>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</si>
  <si>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2016 (l)</t>
  </si>
  <si>
    <t>2016 (m = g l)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</si>
  <si>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</si>
  <si>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</si>
  <si>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Obligaciones a Corto Plazo (k)</t>
  </si>
  <si>
    <t>Monto</t>
  </si>
  <si>
    <t>Contratado (l)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</si>
  <si>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</si>
  <si>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</si>
  <si>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</si>
  <si>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</si>
  <si>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</si>
  <si>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</si>
  <si>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</si>
  <si>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</si>
  <si>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</si>
  <si>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</si>
  <si>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A. Crédito 1</t>
  </si>
  <si>
    <t>B. Crédito 2</t>
  </si>
  <si>
    <t>C. Crédito XX</t>
  </si>
  <si>
    <t>Ley Proyecto de Presupuesto</t>
  </si>
  <si>
    <t>A. Administración.</t>
  </si>
  <si>
    <t>C. Vinculación.</t>
  </si>
  <si>
    <t>B. Secretaría Académica.</t>
  </si>
  <si>
    <t>Diciembre de</t>
  </si>
  <si>
    <r>
      <t>Formato 4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Balance Presupuestario - LDF</t>
    </r>
  </si>
  <si>
    <r>
      <t>Formato 5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 Ingresos Detallado - LDF</t>
    </r>
  </si>
  <si>
    <r>
      <t>Formato 6 b)</t>
    </r>
    <r>
      <rPr>
        <sz val="9"/>
        <color theme="1"/>
        <rFont val="Arial"/>
        <family val="2"/>
      </rPr>
      <t>    </t>
    </r>
    <r>
      <rPr>
        <b/>
        <sz val="9"/>
        <color theme="1"/>
        <rFont val="Arial"/>
        <family val="2"/>
      </rPr>
      <t>Estado Analítico del Ejercicio del Presupuesto de Egresos Detallado - LDF</t>
    </r>
  </si>
  <si>
    <r>
      <t>                     </t>
    </r>
    <r>
      <rPr>
        <b/>
        <sz val="9"/>
        <color theme="1"/>
        <rFont val="Arial"/>
        <family val="2"/>
      </rPr>
      <t>(Clasificación Administrativa)</t>
    </r>
  </si>
  <si>
    <r>
      <t>                    </t>
    </r>
    <r>
      <rPr>
        <b/>
        <sz val="9"/>
        <color theme="1"/>
        <rFont val="Arial"/>
        <family val="2"/>
      </rPr>
      <t>(Clasificación Funcional)</t>
    </r>
  </si>
  <si>
    <r>
      <t>Formato 7 b)</t>
    </r>
    <r>
      <rPr>
        <sz val="9"/>
        <color theme="1"/>
        <rFont val="Arial"/>
        <family val="2"/>
      </rPr>
      <t>  </t>
    </r>
    <r>
      <rPr>
        <b/>
        <sz val="9"/>
        <color theme="1"/>
        <rFont val="Arial"/>
        <family val="2"/>
      </rPr>
      <t>Proyecciones de Egresos - LDF</t>
    </r>
  </si>
  <si>
    <r>
      <t>1.  </t>
    </r>
    <r>
      <rPr>
        <b/>
        <sz val="9"/>
        <color rgb="FF000000"/>
        <rFont val="Arial"/>
        <family val="2"/>
      </rPr>
      <t>Gasto No Etiquetado</t>
    </r>
    <r>
      <rPr>
        <sz val="9"/>
        <color rgb="FF00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(1=A+B+C+D+E+F+G+H+I)</t>
    </r>
  </si>
  <si>
    <r>
      <t>2.  </t>
    </r>
    <r>
      <rPr>
        <b/>
        <sz val="9"/>
        <color rgb="FF000000"/>
        <rFont val="Arial"/>
        <family val="2"/>
      </rPr>
      <t>Gasto Etiquetado (2=A+B+C+D+E+F+G+H+I)</t>
    </r>
  </si>
  <si>
    <r>
      <t>3.  </t>
    </r>
    <r>
      <rPr>
        <b/>
        <sz val="9"/>
        <color rgb="FF000000"/>
        <rFont val="Arial"/>
        <family val="2"/>
      </rPr>
      <t>Total de Egresos Proyectados (3 = 1 + 2)</t>
    </r>
  </si>
  <si>
    <t>D.  Transferencias, Asignaciones, Subsidios y Otras Ayudas</t>
  </si>
  <si>
    <t xml:space="preserve">H.  Participaciones y Aportaciones </t>
  </si>
  <si>
    <r>
      <t>3.  </t>
    </r>
    <r>
      <rPr>
        <b/>
        <sz val="9"/>
        <color rgb="FF000000"/>
        <rFont val="Arial"/>
        <family val="2"/>
      </rPr>
      <t>Total del Resultado de Egresos (3=1+2)</t>
    </r>
  </si>
  <si>
    <r>
      <t>Formato 8)</t>
    </r>
    <r>
      <rPr>
        <sz val="9"/>
        <color theme="1"/>
        <rFont val="Arial"/>
        <family val="2"/>
      </rPr>
      <t>   </t>
    </r>
    <r>
      <rPr>
        <b/>
        <sz val="9"/>
        <color theme="1"/>
        <rFont val="Arial"/>
        <family val="2"/>
      </rPr>
      <t>Informe sobre Estudios Actuariales LDF</t>
    </r>
  </si>
  <si>
    <t>inversión al 20 de</t>
  </si>
  <si>
    <t>Diciembre de 2016 (k)</t>
  </si>
  <si>
    <t>20 de Diciembre de</t>
  </si>
  <si>
    <t>inversión al 20</t>
  </si>
  <si>
    <t>de Diciembre de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</si>
  <si>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</si>
  <si>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</si>
  <si>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</si>
  <si>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</si>
  <si>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</si>
  <si>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</si>
  <si>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</si>
  <si>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</si>
  <si>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</si>
  <si>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</si>
  <si>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</si>
  <si>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</si>
  <si>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</si>
  <si>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</si>
  <si>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</si>
  <si>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</si>
  <si>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</si>
  <si>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</si>
  <si>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</si>
  <si>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</si>
  <si>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</si>
  <si>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</si>
  <si>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</si>
  <si>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</si>
  <si>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</si>
  <si>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b7) Otros Derechos a Recibir Efectivo o Equivalentes a Corto Plazo</t>
  </si>
  <si>
    <t>c1) Porción a Corto Plazo de la Deuda Pública</t>
  </si>
  <si>
    <t>c2) Porción a Corto Plazo de Arrendamiento Financiero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</si>
  <si>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</si>
  <si>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</si>
  <si>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</si>
  <si>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</si>
  <si>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</si>
  <si>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</si>
  <si>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</si>
  <si>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</si>
  <si>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</si>
  <si>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</si>
  <si>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</si>
  <si>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</si>
  <si>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</si>
  <si>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</si>
  <si>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</si>
  <si>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</si>
  <si>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</si>
  <si>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</si>
  <si>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f6) Valores y Bienes en Garantía a Corto Plazo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</si>
  <si>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</si>
  <si>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</si>
  <si>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</si>
  <si>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</si>
  <si>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</si>
  <si>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</si>
  <si>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</si>
  <si>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</si>
  <si>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</si>
  <si>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</si>
  <si>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</si>
  <si>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</si>
  <si>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</si>
  <si>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</si>
  <si>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Universidad Tecnologica de Tlaxcala</t>
  </si>
  <si>
    <t xml:space="preserve">Clasificación por Objeto del Gasto (Capítulo y Concepto) </t>
  </si>
  <si>
    <t xml:space="preserve">Ampliaciones/ (Reducciones) </t>
  </si>
  <si>
    <t xml:space="preserve">Modificado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</si>
  <si>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</si>
  <si>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</si>
  <si>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</si>
  <si>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</si>
  <si>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</si>
  <si>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</si>
  <si>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2016 (d)</t>
  </si>
  <si>
    <t xml:space="preserve"> </t>
  </si>
  <si>
    <r>
      <t>Formato 3</t>
    </r>
    <r>
      <rPr>
        <sz val="9"/>
        <color theme="1"/>
        <rFont val="Calibri"/>
        <family val="2"/>
        <scheme val="minor"/>
      </rPr>
      <t>    </t>
    </r>
    <r>
      <rPr>
        <b/>
        <sz val="9"/>
        <color theme="1"/>
        <rFont val="Calibri"/>
        <family val="2"/>
        <scheme val="minor"/>
      </rPr>
      <t>Informe Analítico de Obligaciones Diferentes de Financiamientos - LDF</t>
    </r>
  </si>
  <si>
    <t>prestaciones</t>
  </si>
  <si>
    <t>sociales</t>
  </si>
  <si>
    <t xml:space="preserve">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</si>
  <si>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SEPTIEMBRE 2017</t>
  </si>
  <si>
    <t>servicios personales</t>
  </si>
  <si>
    <t>presupuestarios</t>
  </si>
  <si>
    <t>dif</t>
  </si>
  <si>
    <t>materiales</t>
  </si>
  <si>
    <t>servicios</t>
  </si>
  <si>
    <t>bienes</t>
  </si>
  <si>
    <t>etiquetado</t>
  </si>
  <si>
    <t>no etiquetado</t>
  </si>
  <si>
    <t>Al 31 de Diciembre de 2017 y al 31 de Diciembre de 2016</t>
  </si>
  <si>
    <t>31 de Diciembre de 2017</t>
  </si>
  <si>
    <t>Del 01 de Enero al 31 de Diciembre  de 2017</t>
  </si>
  <si>
    <t>Del 1 de Enero al 31 de Diciembre de 2017 (b)</t>
  </si>
  <si>
    <t>Del 01 de Enero al 31 de Diciembre de 2017</t>
  </si>
  <si>
    <t>Del 01 de enero al 31 de Diciembre de 2017 (b)</t>
  </si>
  <si>
    <t>Clasificación de Servicios Personales por Categoría</t>
  </si>
  <si>
    <t>Del 1 de enero al 31 de diciembre de 2017 (b)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</si>
  <si>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</si>
  <si>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</si>
  <si>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</si>
  <si>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</si>
  <si>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</si>
  <si>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</si>
  <si>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</si>
  <si>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</si>
  <si>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</si>
  <si>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</si>
  <si>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</si>
  <si>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</si>
  <si>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</si>
  <si>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</si>
  <si>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Tlaxcala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</si>
</sst>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_ ;\-#,##0\ 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9"/>
      <color rgb="FFFF0000"/>
      <name val="Calibri"/>
      <family val="2"/>
      <scheme val="minor"/>
    </font>
    <font>
      <i/>
      <sz val="9"/>
      <color rgb="FF00000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theme="0"/>
      <name val="Arial Narrow"/>
      <family val="2"/>
    </font>
    <font>
      <sz val="9"/>
      <color theme="0"/>
      <name val="Calibri"/>
      <family val="2"/>
      <scheme val="minor"/>
    </font>
    <font>
      <sz val="10"/>
      <name val="Arial Narrow"/>
      <family val="2"/>
    </font>
    <font>
      <sz val="9"/>
      <name val="Calibri"/>
      <family val="2"/>
      <scheme val="minor"/>
    </font>
    <font>
      <sz val="9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8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/>
      <bottom/>
    </border>
    <border>
      <left style="medium"/>
      <right style="medium"/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/>
      <top style="thin">
        <color rgb="FF000000"/>
      </top>
      <bottom/>
    </border>
    <border>
      <left/>
      <right/>
      <top style="medium"/>
      <bottom/>
    </border>
    <border>
      <left/>
      <right style="thin">
        <color rgb="FF000000"/>
      </right>
      <top/>
      <bottom style="medium"/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/>
      <top/>
      <bottom style="thin">
        <color rgb="FF000000"/>
      </bottom>
    </border>
    <border>
      <left style="medium"/>
      <right style="medium"/>
      <top style="medium"/>
      <bottom/>
    </border>
    <border>
      <left/>
      <right style="medium">
        <color rgb="FF000000"/>
      </right>
      <top style="medium"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657">
    <xf numFmtId="0" fontId="0" fillId="0" borderId="0" xfId="0"/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/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indent="1"/>
    </xf>
    <xf numFmtId="0" fontId="16" fillId="0" borderId="0" xfId="0" applyFont="1"/>
    <xf numFmtId="0" fontId="4" fillId="3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indent="1"/>
    </xf>
    <xf numFmtId="0" fontId="4" fillId="2" borderId="7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horizontal="left" vertical="center" indent="3"/>
    </xf>
    <xf numFmtId="0" fontId="3" fillId="2" borderId="7" xfId="0" applyFont="1" applyFill="1" applyBorder="1" applyAlignment="1">
      <alignment horizontal="left" vertical="center" indent="3"/>
    </xf>
    <xf numFmtId="0" fontId="4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5" fillId="2" borderId="5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0" fillId="0" borderId="0" xfId="0" applyFill="1"/>
    <xf numFmtId="0" fontId="8" fillId="3" borderId="7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/>
    </xf>
    <xf numFmtId="0" fontId="8" fillId="0" borderId="5" xfId="0" applyFont="1" applyBorder="1" applyAlignment="1">
      <alignment vertical="center" wrapText="1"/>
    </xf>
    <xf numFmtId="0" fontId="5" fillId="0" borderId="0" xfId="0" applyFont="1" applyBorder="1"/>
    <xf numFmtId="0" fontId="17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indent="1"/>
    </xf>
    <xf numFmtId="44" fontId="5" fillId="0" borderId="0" xfId="22" applyFont="1" applyAlignment="1">
      <alignment horizontal="left"/>
    </xf>
    <xf numFmtId="3" fontId="16" fillId="0" borderId="0" xfId="0" applyNumberFormat="1" applyFont="1" applyAlignment="1">
      <alignment horizontal="right"/>
    </xf>
    <xf numFmtId="3" fontId="3" fillId="2" borderId="7" xfId="0" applyNumberFormat="1" applyFont="1" applyFill="1" applyBorder="1" applyAlignment="1">
      <alignment vertical="center"/>
    </xf>
    <xf numFmtId="164" fontId="3" fillId="2" borderId="7" xfId="21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left"/>
    </xf>
    <xf numFmtId="1" fontId="4" fillId="0" borderId="2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64" fontId="3" fillId="2" borderId="5" xfId="21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0" fontId="5" fillId="0" borderId="7" xfId="0" applyFont="1" applyBorder="1"/>
    <xf numFmtId="3" fontId="3" fillId="2" borderId="0" xfId="0" applyNumberFormat="1" applyFont="1" applyFill="1" applyBorder="1" applyAlignment="1">
      <alignment vertical="center"/>
    </xf>
    <xf numFmtId="164" fontId="8" fillId="2" borderId="7" xfId="21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17" fillId="2" borderId="7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2" borderId="7" xfId="21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indent="5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3" fillId="2" borderId="10" xfId="0" applyFont="1" applyFill="1" applyBorder="1" applyAlignment="1">
      <alignment horizontal="left" vertical="center" indent="1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3" fontId="8" fillId="2" borderId="13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3" fontId="5" fillId="0" borderId="0" xfId="0" applyNumberFormat="1" applyFont="1"/>
    <xf numFmtId="3" fontId="8" fillId="2" borderId="13" xfId="0" applyNumberFormat="1" applyFont="1" applyFill="1" applyBorder="1" applyAlignment="1">
      <alignment horizontal="right" vertical="center" wrapText="1"/>
    </xf>
    <xf numFmtId="3" fontId="17" fillId="2" borderId="13" xfId="0" applyNumberFormat="1" applyFont="1" applyFill="1" applyBorder="1" applyAlignment="1">
      <alignment horizontal="right" vertical="center"/>
    </xf>
    <xf numFmtId="4" fontId="5" fillId="0" borderId="0" xfId="0" applyNumberFormat="1" applyFont="1"/>
    <xf numFmtId="3" fontId="19" fillId="2" borderId="13" xfId="0" applyNumberFormat="1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3" fontId="17" fillId="2" borderId="7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3" fontId="8" fillId="2" borderId="5" xfId="0" applyNumberFormat="1" applyFont="1" applyFill="1" applyBorder="1" applyAlignment="1">
      <alignment horizontal="center" vertical="center"/>
    </xf>
    <xf numFmtId="3" fontId="16" fillId="0" borderId="0" xfId="0" applyNumberFormat="1" applyFont="1"/>
    <xf numFmtId="0" fontId="14" fillId="0" borderId="0" xfId="0" applyFont="1"/>
    <xf numFmtId="0" fontId="3" fillId="3" borderId="7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justify" vertical="center" wrapText="1"/>
    </xf>
    <xf numFmtId="0" fontId="14" fillId="2" borderId="21" xfId="0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6" fillId="0" borderId="0" xfId="0" applyFont="1"/>
    <xf numFmtId="0" fontId="4" fillId="0" borderId="7" xfId="0" applyFont="1" applyBorder="1" applyAlignment="1">
      <alignment horizontal="left" vertical="center"/>
    </xf>
    <xf numFmtId="3" fontId="14" fillId="0" borderId="0" xfId="0" applyNumberFormat="1" applyFont="1"/>
    <xf numFmtId="0" fontId="9" fillId="0" borderId="0" xfId="0" applyFont="1"/>
    <xf numFmtId="0" fontId="9" fillId="0" borderId="0" xfId="0" applyFont="1" applyFill="1"/>
    <xf numFmtId="3" fontId="3" fillId="2" borderId="13" xfId="0" applyNumberFormat="1" applyFont="1" applyFill="1" applyBorder="1" applyAlignment="1">
      <alignment horizontal="right" vertical="center"/>
    </xf>
    <xf numFmtId="3" fontId="10" fillId="2" borderId="1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3" fillId="2" borderId="13" xfId="0" applyFont="1" applyFill="1" applyBorder="1" applyAlignment="1">
      <alignment horizontal="center" vertical="center"/>
    </xf>
    <xf numFmtId="164" fontId="4" fillId="2" borderId="1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164" fontId="4" fillId="2" borderId="13" xfId="21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indent="1"/>
    </xf>
    <xf numFmtId="0" fontId="14" fillId="2" borderId="9" xfId="0" applyFont="1" applyFill="1" applyBorder="1"/>
    <xf numFmtId="0" fontId="14" fillId="2" borderId="10" xfId="0" applyFont="1" applyFill="1" applyBorder="1"/>
    <xf numFmtId="0" fontId="3" fillId="2" borderId="2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6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164" fontId="9" fillId="0" borderId="0" xfId="0" applyNumberFormat="1" applyFont="1"/>
    <xf numFmtId="0" fontId="3" fillId="2" borderId="1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right" vertical="center"/>
    </xf>
    <xf numFmtId="0" fontId="3" fillId="6" borderId="23" xfId="0" applyFont="1" applyFill="1" applyBorder="1" applyAlignment="1">
      <alignment horizontal="right" vertical="center"/>
    </xf>
    <xf numFmtId="0" fontId="20" fillId="6" borderId="9" xfId="0" applyFont="1" applyFill="1" applyBorder="1" applyAlignment="1">
      <alignment horizontal="right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vertical="center"/>
    </xf>
    <xf numFmtId="0" fontId="3" fillId="6" borderId="11" xfId="0" applyFont="1" applyFill="1" applyBorder="1" applyAlignment="1">
      <alignment horizontal="right" vertical="center"/>
    </xf>
    <xf numFmtId="0" fontId="20" fillId="2" borderId="0" xfId="0" applyFont="1" applyFill="1" applyAlignment="1">
      <alignment vertical="center"/>
    </xf>
    <xf numFmtId="0" fontId="20" fillId="2" borderId="24" xfId="0" applyFont="1" applyFill="1" applyBorder="1" applyAlignment="1">
      <alignment vertical="center"/>
    </xf>
    <xf numFmtId="0" fontId="4" fillId="6" borderId="25" xfId="0" applyFont="1" applyFill="1" applyBorder="1" applyAlignment="1">
      <alignment horizontal="center" vertical="center"/>
    </xf>
    <xf numFmtId="164" fontId="3" fillId="2" borderId="0" xfId="21" applyNumberFormat="1" applyFont="1" applyFill="1" applyAlignment="1">
      <alignment horizontal="center" vertical="center"/>
    </xf>
    <xf numFmtId="164" fontId="3" fillId="2" borderId="24" xfId="21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horizontal="right" vertical="center"/>
    </xf>
    <xf numFmtId="0" fontId="3" fillId="6" borderId="0" xfId="0" applyFont="1" applyFill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 wrapText="1"/>
    </xf>
    <xf numFmtId="0" fontId="3" fillId="5" borderId="22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left" vertical="center" indent="1"/>
    </xf>
    <xf numFmtId="3" fontId="4" fillId="2" borderId="7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0" fontId="3" fillId="2" borderId="13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3" fontId="4" fillId="2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3" fontId="14" fillId="2" borderId="0" xfId="0" applyNumberFormat="1" applyFont="1" applyFill="1" applyBorder="1" applyAlignment="1">
      <alignment horizontal="left" vertical="center" indent="1"/>
    </xf>
    <xf numFmtId="3" fontId="14" fillId="0" borderId="0" xfId="0" applyNumberFormat="1" applyFont="1" applyAlignment="1">
      <alignment horizontal="right"/>
    </xf>
    <xf numFmtId="164" fontId="14" fillId="0" borderId="0" xfId="0" applyNumberFormat="1" applyFont="1"/>
    <xf numFmtId="3" fontId="0" fillId="0" borderId="0" xfId="0" applyNumberFormat="1"/>
    <xf numFmtId="164" fontId="4" fillId="2" borderId="7" xfId="0" applyNumberFormat="1" applyFont="1" applyFill="1" applyBorder="1" applyAlignment="1">
      <alignment horizontal="right" vertical="center"/>
    </xf>
    <xf numFmtId="3" fontId="17" fillId="2" borderId="7" xfId="0" applyNumberFormat="1" applyFont="1" applyFill="1" applyBorder="1" applyAlignment="1">
      <alignment vertical="center"/>
    </xf>
    <xf numFmtId="3" fontId="17" fillId="2" borderId="7" xfId="0" applyNumberFormat="1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justify" vertical="center" wrapText="1"/>
    </xf>
    <xf numFmtId="49" fontId="3" fillId="2" borderId="6" xfId="0" applyNumberFormat="1" applyFont="1" applyFill="1" applyBorder="1" applyAlignment="1">
      <alignment vertical="center"/>
    </xf>
    <xf numFmtId="165" fontId="5" fillId="0" borderId="0" xfId="0" applyNumberFormat="1" applyFont="1" applyAlignment="1">
      <alignment horizontal="left"/>
    </xf>
    <xf numFmtId="0" fontId="22" fillId="0" borderId="27" xfId="0" applyFont="1" applyBorder="1" applyAlignment="1">
      <alignment horizontal="left" vertical="center" wrapText="1" indent="2"/>
    </xf>
    <xf numFmtId="165" fontId="22" fillId="0" borderId="28" xfId="0" applyNumberFormat="1" applyFont="1" applyBorder="1" applyAlignment="1">
      <alignment horizontal="right" vertical="center" wrapText="1"/>
    </xf>
    <xf numFmtId="165" fontId="22" fillId="0" borderId="28" xfId="0" applyNumberFormat="1" applyFont="1" applyBorder="1" applyAlignment="1">
      <alignment horizontal="left" vertical="center" wrapText="1" indent="2"/>
    </xf>
    <xf numFmtId="165" fontId="21" fillId="0" borderId="28" xfId="0" applyNumberFormat="1" applyFont="1" applyBorder="1" applyAlignment="1">
      <alignment horizontal="right" vertical="center" wrapText="1"/>
    </xf>
    <xf numFmtId="0" fontId="21" fillId="0" borderId="27" xfId="0" applyFont="1" applyBorder="1" applyAlignment="1">
      <alignment horizontal="left" vertical="center" wrapText="1" indent="2"/>
    </xf>
    <xf numFmtId="165" fontId="21" fillId="0" borderId="28" xfId="0" applyNumberFormat="1" applyFont="1" applyBorder="1" applyAlignment="1">
      <alignment horizontal="left" vertical="center" wrapText="1" indent="2"/>
    </xf>
    <xf numFmtId="0" fontId="21" fillId="0" borderId="27" xfId="0" applyFont="1" applyBorder="1" applyAlignment="1">
      <alignment horizontal="left" vertical="center" wrapText="1" indent="4"/>
    </xf>
    <xf numFmtId="165" fontId="21" fillId="0" borderId="27" xfId="0" applyNumberFormat="1" applyFont="1" applyBorder="1" applyAlignment="1">
      <alignment horizontal="left" vertical="center" wrapText="1" indent="4"/>
    </xf>
    <xf numFmtId="165" fontId="21" fillId="0" borderId="27" xfId="0" applyNumberFormat="1" applyFont="1" applyBorder="1" applyAlignment="1">
      <alignment horizontal="left" vertical="center" indent="4"/>
    </xf>
    <xf numFmtId="165" fontId="23" fillId="0" borderId="28" xfId="0" applyNumberFormat="1" applyFont="1" applyBorder="1" applyAlignment="1">
      <alignment horizontal="left" vertical="center" wrapText="1" indent="2"/>
    </xf>
    <xf numFmtId="0" fontId="21" fillId="0" borderId="29" xfId="0" applyFont="1" applyBorder="1" applyAlignment="1">
      <alignment horizontal="left" vertical="center" wrapText="1" indent="2"/>
    </xf>
    <xf numFmtId="165" fontId="21" fillId="0" borderId="21" xfId="0" applyNumberFormat="1" applyFont="1" applyBorder="1" applyAlignment="1">
      <alignment horizontal="center" vertical="center" wrapText="1"/>
    </xf>
    <xf numFmtId="165" fontId="21" fillId="0" borderId="21" xfId="0" applyNumberFormat="1" applyFont="1" applyBorder="1" applyAlignment="1">
      <alignment horizontal="left" vertical="center" wrapText="1" indent="2"/>
    </xf>
    <xf numFmtId="165" fontId="21" fillId="0" borderId="21" xfId="0" applyNumberFormat="1" applyFont="1" applyBorder="1" applyAlignment="1">
      <alignment horizontal="right" vertical="center" wrapText="1"/>
    </xf>
    <xf numFmtId="165" fontId="27" fillId="0" borderId="28" xfId="0" applyNumberFormat="1" applyFont="1" applyFill="1" applyBorder="1" applyAlignment="1" applyProtection="1">
      <alignment horizontal="right" vertical="center" wrapText="1"/>
      <protection/>
    </xf>
    <xf numFmtId="165" fontId="26" fillId="3" borderId="28" xfId="0" applyNumberFormat="1" applyFont="1" applyFill="1" applyBorder="1" applyAlignment="1" applyProtection="1">
      <alignment horizontal="right" vertical="center" wrapText="1"/>
      <protection/>
    </xf>
    <xf numFmtId="165" fontId="26" fillId="0" borderId="28" xfId="0" applyNumberFormat="1" applyFont="1" applyFill="1" applyBorder="1" applyAlignment="1" applyProtection="1">
      <alignment horizontal="right" vertical="center" wrapText="1"/>
      <protection/>
    </xf>
    <xf numFmtId="0" fontId="14" fillId="2" borderId="0" xfId="0" applyFont="1" applyFill="1" applyBorder="1"/>
    <xf numFmtId="165" fontId="25" fillId="0" borderId="0" xfId="0" applyNumberFormat="1" applyFont="1" applyAlignment="1">
      <alignment vertical="center"/>
    </xf>
    <xf numFmtId="165" fontId="7" fillId="0" borderId="0" xfId="0" applyNumberFormat="1" applyFont="1"/>
    <xf numFmtId="165" fontId="24" fillId="0" borderId="0" xfId="0" applyNumberFormat="1" applyFont="1" applyBorder="1" applyAlignment="1">
      <alignment horizontal="right" vertical="center" wrapText="1"/>
    </xf>
    <xf numFmtId="0" fontId="0" fillId="0" borderId="0" xfId="0"/>
    <xf numFmtId="0" fontId="21" fillId="0" borderId="26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1" fillId="0" borderId="28" xfId="0" applyFont="1" applyBorder="1"/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 indent="3"/>
    </xf>
    <xf numFmtId="0" fontId="22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 vertical="center"/>
    </xf>
    <xf numFmtId="0" fontId="9" fillId="0" borderId="0" xfId="0" applyFont="1" applyBorder="1"/>
    <xf numFmtId="3" fontId="0" fillId="0" borderId="0" xfId="0" applyNumberFormat="1" applyFont="1"/>
    <xf numFmtId="3" fontId="22" fillId="3" borderId="21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right" vertical="center"/>
    </xf>
    <xf numFmtId="3" fontId="21" fillId="0" borderId="21" xfId="0" applyNumberFormat="1" applyFont="1" applyBorder="1" applyAlignment="1">
      <alignment horizontal="right" vertical="center"/>
    </xf>
    <xf numFmtId="3" fontId="9" fillId="0" borderId="0" xfId="0" applyNumberFormat="1" applyFont="1"/>
    <xf numFmtId="165" fontId="21" fillId="0" borderId="28" xfId="0" applyNumberFormat="1" applyFont="1" applyBorder="1" applyAlignment="1">
      <alignment vertical="center"/>
    </xf>
    <xf numFmtId="3" fontId="21" fillId="0" borderId="28" xfId="0" applyNumberFormat="1" applyFont="1" applyBorder="1" applyAlignment="1">
      <alignment horizontal="right" vertical="center" wrapText="1"/>
    </xf>
    <xf numFmtId="3" fontId="17" fillId="2" borderId="7" xfId="0" applyNumberFormat="1" applyFont="1" applyFill="1" applyBorder="1" applyAlignment="1">
      <alignment horizontal="right" vertical="center"/>
    </xf>
    <xf numFmtId="1" fontId="4" fillId="3" borderId="6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right" vertical="center"/>
    </xf>
    <xf numFmtId="1" fontId="8" fillId="2" borderId="5" xfId="0" applyNumberFormat="1" applyFont="1" applyFill="1" applyBorder="1" applyAlignment="1">
      <alignment horizontal="center" vertical="center"/>
    </xf>
    <xf numFmtId="1" fontId="16" fillId="0" borderId="0" xfId="0" applyNumberFormat="1" applyFont="1"/>
    <xf numFmtId="1" fontId="16" fillId="0" borderId="0" xfId="0" applyNumberFormat="1" applyFont="1" applyAlignment="1">
      <alignment/>
    </xf>
    <xf numFmtId="1" fontId="5" fillId="0" borderId="0" xfId="0" applyNumberFormat="1" applyFont="1"/>
    <xf numFmtId="164" fontId="4" fillId="2" borderId="37" xfId="21" applyNumberFormat="1" applyFont="1" applyFill="1" applyBorder="1" applyAlignment="1">
      <alignment horizontal="right" vertical="center"/>
    </xf>
    <xf numFmtId="0" fontId="28" fillId="2" borderId="13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165" fontId="15" fillId="0" borderId="0" xfId="0" applyNumberFormat="1" applyFont="1" applyBorder="1" applyAlignment="1">
      <alignment horizontal="right" vertical="center" wrapText="1"/>
    </xf>
    <xf numFmtId="165" fontId="26" fillId="0" borderId="0" xfId="0" applyNumberFormat="1" applyFont="1" applyFill="1" applyBorder="1" applyAlignment="1" applyProtection="1">
      <alignment horizontal="right" vertical="center" wrapText="1"/>
      <protection/>
    </xf>
    <xf numFmtId="165" fontId="26" fillId="0" borderId="38" xfId="0" applyNumberFormat="1" applyFont="1" applyFill="1" applyBorder="1" applyAlignment="1" applyProtection="1">
      <alignment horizontal="right" vertical="center" wrapText="1"/>
      <protection/>
    </xf>
    <xf numFmtId="165" fontId="15" fillId="0" borderId="38" xfId="0" applyNumberFormat="1" applyFont="1" applyBorder="1" applyAlignment="1">
      <alignment horizontal="right" vertical="center" wrapText="1"/>
    </xf>
    <xf numFmtId="165" fontId="26" fillId="3" borderId="38" xfId="0" applyNumberFormat="1" applyFont="1" applyFill="1" applyBorder="1" applyAlignment="1" applyProtection="1">
      <alignment horizontal="right" vertical="center" wrapText="1"/>
      <protection/>
    </xf>
    <xf numFmtId="165" fontId="27" fillId="0" borderId="38" xfId="0" applyNumberFormat="1" applyFont="1" applyFill="1" applyBorder="1" applyAlignment="1" applyProtection="1">
      <alignment horizontal="right" vertical="center" wrapText="1"/>
      <protection/>
    </xf>
    <xf numFmtId="165" fontId="5" fillId="0" borderId="0" xfId="0" applyNumberFormat="1" applyFont="1"/>
    <xf numFmtId="165" fontId="21" fillId="0" borderId="28" xfId="0" applyNumberFormat="1" applyFont="1" applyBorder="1" applyAlignment="1">
      <alignment vertical="center" wrapText="1"/>
    </xf>
    <xf numFmtId="165" fontId="22" fillId="0" borderId="28" xfId="0" applyNumberFormat="1" applyFont="1" applyBorder="1" applyAlignment="1">
      <alignment vertical="center" wrapText="1"/>
    </xf>
    <xf numFmtId="165" fontId="21" fillId="0" borderId="28" xfId="0" applyNumberFormat="1" applyFont="1" applyBorder="1" applyAlignment="1">
      <alignment vertical="center" wrapText="1"/>
    </xf>
    <xf numFmtId="165" fontId="22" fillId="0" borderId="28" xfId="0" applyNumberFormat="1" applyFont="1" applyBorder="1" applyAlignment="1">
      <alignment vertical="center" wrapText="1"/>
    </xf>
    <xf numFmtId="165" fontId="21" fillId="0" borderId="28" xfId="0" applyNumberFormat="1" applyFont="1" applyBorder="1" applyAlignment="1">
      <alignment vertical="center" wrapText="1"/>
    </xf>
    <xf numFmtId="165" fontId="22" fillId="0" borderId="28" xfId="0" applyNumberFormat="1" applyFont="1" applyBorder="1" applyAlignment="1">
      <alignment vertical="center" wrapText="1"/>
    </xf>
    <xf numFmtId="3" fontId="21" fillId="0" borderId="27" xfId="0" applyNumberFormat="1" applyFont="1" applyBorder="1" applyAlignment="1">
      <alignment horizontal="right" vertical="center"/>
    </xf>
    <xf numFmtId="4" fontId="30" fillId="2" borderId="0" xfId="0" applyNumberFormat="1" applyFont="1" applyFill="1" applyBorder="1" applyAlignment="1">
      <alignment horizontal="left" vertical="center" indent="1"/>
    </xf>
    <xf numFmtId="166" fontId="21" fillId="0" borderId="27" xfId="0" applyNumberFormat="1" applyFont="1" applyBorder="1" applyAlignment="1">
      <alignment horizontal="right" vertical="center" wrapText="1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/>
    </xf>
    <xf numFmtId="165" fontId="21" fillId="0" borderId="27" xfId="0" applyNumberFormat="1" applyFont="1" applyBorder="1" applyAlignment="1">
      <alignment horizontal="right" vertical="center" wrapText="1"/>
    </xf>
    <xf numFmtId="165" fontId="21" fillId="0" borderId="28" xfId="0" applyNumberFormat="1" applyFont="1" applyBorder="1" applyAlignment="1">
      <alignment horizontal="right" vertical="center"/>
    </xf>
    <xf numFmtId="166" fontId="21" fillId="0" borderId="28" xfId="0" applyNumberFormat="1" applyFont="1" applyBorder="1" applyAlignment="1">
      <alignment vertical="center"/>
    </xf>
    <xf numFmtId="165" fontId="21" fillId="0" borderId="28" xfId="0" applyNumberFormat="1" applyFont="1" applyBorder="1" applyAlignment="1">
      <alignment vertical="center"/>
    </xf>
    <xf numFmtId="165" fontId="21" fillId="0" borderId="28" xfId="0" applyNumberFormat="1" applyFont="1" applyBorder="1" applyAlignment="1">
      <alignment vertical="center"/>
    </xf>
    <xf numFmtId="3" fontId="22" fillId="3" borderId="21" xfId="0" applyNumberFormat="1" applyFont="1" applyFill="1" applyBorder="1" applyAlignment="1">
      <alignment horizontal="center" vertical="center"/>
    </xf>
    <xf numFmtId="3" fontId="22" fillId="0" borderId="27" xfId="0" applyNumberFormat="1" applyFont="1" applyBorder="1" applyAlignment="1">
      <alignment horizontal="right" vertical="center"/>
    </xf>
    <xf numFmtId="3" fontId="21" fillId="0" borderId="28" xfId="0" applyNumberFormat="1" applyFont="1" applyBorder="1" applyAlignment="1">
      <alignment horizontal="right" vertical="center"/>
    </xf>
    <xf numFmtId="3" fontId="21" fillId="0" borderId="39" xfId="0" applyNumberFormat="1" applyFont="1" applyBorder="1" applyAlignment="1">
      <alignment horizontal="right" vertical="center"/>
    </xf>
    <xf numFmtId="3" fontId="21" fillId="0" borderId="36" xfId="0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166" fontId="31" fillId="6" borderId="2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justify" vertical="center" wrapText="1"/>
    </xf>
    <xf numFmtId="3" fontId="5" fillId="0" borderId="0" xfId="0" applyNumberFormat="1" applyFont="1" applyFill="1" applyBorder="1"/>
    <xf numFmtId="0" fontId="32" fillId="7" borderId="0" xfId="0" applyFont="1" applyFill="1"/>
    <xf numFmtId="165" fontId="14" fillId="0" borderId="0" xfId="0" applyNumberFormat="1" applyFont="1"/>
    <xf numFmtId="3" fontId="17" fillId="2" borderId="7" xfId="0" applyNumberFormat="1" applyFont="1" applyFill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/>
    <xf numFmtId="1" fontId="5" fillId="0" borderId="0" xfId="0" applyNumberFormat="1" applyFont="1" applyBorder="1"/>
    <xf numFmtId="165" fontId="21" fillId="0" borderId="28" xfId="0" applyNumberFormat="1" applyFont="1" applyFill="1" applyBorder="1" applyAlignment="1">
      <alignment horizontal="right" vertical="center" wrapText="1"/>
    </xf>
    <xf numFmtId="3" fontId="21" fillId="0" borderId="28" xfId="0" applyNumberFormat="1" applyFont="1" applyFill="1" applyBorder="1" applyAlignment="1">
      <alignment horizontal="right" vertical="center" wrapText="1"/>
    </xf>
    <xf numFmtId="0" fontId="34" fillId="0" borderId="0" xfId="0" applyFont="1" applyFill="1" applyBorder="1"/>
    <xf numFmtId="0" fontId="34" fillId="0" borderId="0" xfId="0" applyFont="1"/>
    <xf numFmtId="3" fontId="33" fillId="0" borderId="0" xfId="0" applyNumberFormat="1" applyFont="1" applyBorder="1" applyAlignment="1">
      <alignment horizontal="right" vertical="center"/>
    </xf>
    <xf numFmtId="3" fontId="34" fillId="0" borderId="0" xfId="0" applyNumberFormat="1" applyFont="1" applyBorder="1"/>
    <xf numFmtId="1" fontId="34" fillId="0" borderId="0" xfId="0" applyNumberFormat="1" applyFont="1" applyBorder="1"/>
    <xf numFmtId="165" fontId="7" fillId="3" borderId="28" xfId="0" applyNumberFormat="1" applyFont="1" applyFill="1" applyBorder="1" applyAlignment="1">
      <alignment horizontal="right" vertical="center" wrapText="1"/>
    </xf>
    <xf numFmtId="165" fontId="7" fillId="0" borderId="28" xfId="0" applyNumberFormat="1" applyFont="1" applyFill="1" applyBorder="1" applyAlignment="1">
      <alignment horizontal="right" vertical="center" wrapText="1"/>
    </xf>
    <xf numFmtId="3" fontId="35" fillId="0" borderId="28" xfId="0" applyNumberFormat="1" applyFont="1" applyBorder="1" applyAlignment="1">
      <alignment horizontal="right" vertical="center" wrapText="1"/>
    </xf>
    <xf numFmtId="3" fontId="9" fillId="0" borderId="0" xfId="0" applyNumberFormat="1" applyFont="1" applyFill="1"/>
    <xf numFmtId="0" fontId="36" fillId="0" borderId="0" xfId="0" applyFont="1"/>
    <xf numFmtId="3" fontId="36" fillId="0" borderId="0" xfId="0" applyNumberFormat="1" applyFont="1" applyBorder="1"/>
    <xf numFmtId="1" fontId="36" fillId="0" borderId="0" xfId="0" applyNumberFormat="1" applyFont="1" applyBorder="1"/>
    <xf numFmtId="3" fontId="35" fillId="0" borderId="28" xfId="0" applyNumberFormat="1" applyFont="1" applyFill="1" applyBorder="1" applyAlignment="1">
      <alignment horizontal="right" vertical="center"/>
    </xf>
    <xf numFmtId="3" fontId="37" fillId="0" borderId="0" xfId="0" applyNumberFormat="1" applyFont="1" applyAlignment="1">
      <alignment horizontal="right"/>
    </xf>
    <xf numFmtId="3" fontId="37" fillId="0" borderId="0" xfId="0" applyNumberFormat="1" applyFont="1"/>
    <xf numFmtId="3" fontId="34" fillId="0" borderId="0" xfId="0" applyNumberFormat="1" applyFont="1" applyFill="1" applyBorder="1" applyAlignment="1">
      <alignment horizontal="right" vertical="center" wrapText="1"/>
    </xf>
    <xf numFmtId="3" fontId="34" fillId="0" borderId="0" xfId="0" applyNumberFormat="1" applyFont="1" applyFill="1" applyBorder="1" applyAlignment="1">
      <alignment horizontal="justify" vertical="center" wrapText="1"/>
    </xf>
    <xf numFmtId="3" fontId="34" fillId="0" borderId="0" xfId="0" applyNumberFormat="1" applyFont="1" applyFill="1" applyBorder="1"/>
    <xf numFmtId="3" fontId="35" fillId="0" borderId="28" xfId="0" applyNumberFormat="1" applyFont="1" applyBorder="1" applyAlignment="1">
      <alignment horizontal="right" vertical="center"/>
    </xf>
    <xf numFmtId="3" fontId="21" fillId="0" borderId="28" xfId="0" applyNumberFormat="1" applyFont="1" applyBorder="1" applyAlignment="1">
      <alignment vertical="center"/>
    </xf>
    <xf numFmtId="3" fontId="9" fillId="0" borderId="0" xfId="0" applyNumberFormat="1" applyFont="1" applyBorder="1"/>
    <xf numFmtId="3" fontId="39" fillId="8" borderId="38" xfId="23" applyNumberFormat="1" applyFont="1" applyFill="1" applyBorder="1" applyAlignment="1">
      <alignment horizontal="right"/>
    </xf>
    <xf numFmtId="165" fontId="39" fillId="8" borderId="38" xfId="23" applyNumberFormat="1" applyFont="1" applyFill="1" applyBorder="1" applyAlignment="1">
      <alignment horizontal="right"/>
    </xf>
    <xf numFmtId="166" fontId="40" fillId="8" borderId="38" xfId="23" applyNumberFormat="1" applyFont="1" applyFill="1" applyBorder="1" applyAlignment="1">
      <alignment horizontal="right"/>
    </xf>
    <xf numFmtId="3" fontId="5" fillId="9" borderId="0" xfId="0" applyNumberFormat="1" applyFont="1" applyFill="1"/>
    <xf numFmtId="3" fontId="41" fillId="0" borderId="0" xfId="0" applyNumberFormat="1" applyFont="1" applyBorder="1" applyAlignment="1">
      <alignment horizontal="right" vertical="center"/>
    </xf>
    <xf numFmtId="3" fontId="31" fillId="0" borderId="0" xfId="0" applyNumberFormat="1" applyFont="1" applyAlignment="1">
      <alignment horizontal="right"/>
    </xf>
    <xf numFmtId="3" fontId="36" fillId="0" borderId="0" xfId="0" applyNumberFormat="1" applyFont="1" applyFill="1" applyBorder="1" applyAlignment="1">
      <alignment horizontal="right" vertical="center" wrapText="1"/>
    </xf>
    <xf numFmtId="3" fontId="8" fillId="10" borderId="13" xfId="0" applyNumberFormat="1" applyFont="1" applyFill="1" applyBorder="1" applyAlignment="1">
      <alignment horizontal="right" vertical="center"/>
    </xf>
    <xf numFmtId="165" fontId="21" fillId="0" borderId="28" xfId="0" applyNumberFormat="1" applyFont="1" applyFill="1" applyBorder="1" applyAlignment="1">
      <alignment horizontal="right" vertical="center" wrapText="1"/>
    </xf>
    <xf numFmtId="166" fontId="21" fillId="0" borderId="28" xfId="0" applyNumberFormat="1" applyFont="1" applyFill="1" applyBorder="1" applyAlignment="1">
      <alignment horizontal="right" vertical="center" wrapText="1"/>
    </xf>
    <xf numFmtId="3" fontId="21" fillId="0" borderId="28" xfId="0" applyNumberFormat="1" applyFont="1" applyFill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" borderId="40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3" borderId="47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5" fontId="25" fillId="0" borderId="48" xfId="0" applyNumberFormat="1" applyFont="1" applyBorder="1" applyAlignment="1">
      <alignment horizontal="left" vertical="top" wrapText="1"/>
    </xf>
    <xf numFmtId="0" fontId="3" fillId="2" borderId="26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30" xfId="0" applyFont="1" applyFill="1" applyBorder="1" applyAlignment="1">
      <alignment horizontal="justify" vertical="center" wrapText="1"/>
    </xf>
    <xf numFmtId="0" fontId="3" fillId="2" borderId="49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3" borderId="55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7" fillId="3" borderId="25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left" vertical="center" indent="1"/>
    </xf>
    <xf numFmtId="0" fontId="5" fillId="2" borderId="23" xfId="0" applyFont="1" applyFill="1" applyBorder="1" applyAlignment="1">
      <alignment horizontal="justify" vertical="center" wrapText="1"/>
    </xf>
    <xf numFmtId="0" fontId="5" fillId="2" borderId="24" xfId="0" applyFont="1" applyFill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64" fontId="4" fillId="2" borderId="7" xfId="21" applyNumberFormat="1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3" fontId="4" fillId="2" borderId="7" xfId="0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4" fillId="2" borderId="24" xfId="0" applyFont="1" applyFill="1" applyBorder="1" applyAlignment="1">
      <alignment horizontal="left" vertical="center" indent="1"/>
    </xf>
    <xf numFmtId="3" fontId="17" fillId="2" borderId="7" xfId="0" applyNumberFormat="1" applyFont="1" applyFill="1" applyBorder="1" applyAlignment="1">
      <alignment horizontal="righ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3" fontId="8" fillId="2" borderId="7" xfId="0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3" fontId="8" fillId="3" borderId="7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3" fontId="16" fillId="0" borderId="0" xfId="0" applyNumberFormat="1" applyFont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right" vertical="center"/>
    </xf>
    <xf numFmtId="3" fontId="4" fillId="3" borderId="23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0" fontId="8" fillId="2" borderId="18" xfId="0" applyFont="1" applyFill="1" applyBorder="1" applyAlignment="1">
      <alignment horizontal="justify" vertical="center" wrapText="1"/>
    </xf>
    <xf numFmtId="0" fontId="8" fillId="2" borderId="24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justify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3" fontId="6" fillId="0" borderId="0" xfId="0" applyNumberFormat="1" applyFont="1" applyAlignment="1">
      <alignment horizontal="center"/>
    </xf>
    <xf numFmtId="3" fontId="22" fillId="3" borderId="56" xfId="0" applyNumberFormat="1" applyFont="1" applyFill="1" applyBorder="1" applyAlignment="1">
      <alignment horizontal="center" vertical="center"/>
    </xf>
    <xf numFmtId="3" fontId="22" fillId="3" borderId="27" xfId="0" applyNumberFormat="1" applyFont="1" applyFill="1" applyBorder="1" applyAlignment="1">
      <alignment horizontal="center" vertical="center"/>
    </xf>
    <xf numFmtId="3" fontId="22" fillId="3" borderId="29" xfId="0" applyNumberFormat="1" applyFont="1" applyFill="1" applyBorder="1" applyAlignment="1">
      <alignment horizontal="center" vertical="center"/>
    </xf>
    <xf numFmtId="0" fontId="22" fillId="3" borderId="31" xfId="0" applyFont="1" applyFill="1" applyBorder="1" applyAlignment="1">
      <alignment horizontal="center" vertical="center"/>
    </xf>
    <xf numFmtId="0" fontId="22" fillId="3" borderId="48" xfId="0" applyFont="1" applyFill="1" applyBorder="1" applyAlignment="1">
      <alignment horizontal="center" vertical="center"/>
    </xf>
    <xf numFmtId="0" fontId="22" fillId="3" borderId="57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2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horizontal="center" vertical="center"/>
    </xf>
    <xf numFmtId="0" fontId="22" fillId="3" borderId="58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3" fontId="22" fillId="3" borderId="31" xfId="0" applyNumberFormat="1" applyFont="1" applyFill="1" applyBorder="1" applyAlignment="1">
      <alignment horizontal="center" vertical="center"/>
    </xf>
    <xf numFmtId="3" fontId="22" fillId="3" borderId="48" xfId="0" applyNumberFormat="1" applyFont="1" applyFill="1" applyBorder="1" applyAlignment="1">
      <alignment horizontal="center" vertical="center"/>
    </xf>
    <xf numFmtId="3" fontId="22" fillId="3" borderId="32" xfId="0" applyNumberFormat="1" applyFont="1" applyFill="1" applyBorder="1" applyAlignment="1">
      <alignment horizontal="center" vertical="center"/>
    </xf>
    <xf numFmtId="3" fontId="22" fillId="3" borderId="30" xfId="0" applyNumberFormat="1" applyFont="1" applyFill="1" applyBorder="1" applyAlignment="1">
      <alignment horizontal="center" vertical="center"/>
    </xf>
    <xf numFmtId="3" fontId="22" fillId="3" borderId="58" xfId="0" applyNumberFormat="1" applyFont="1" applyFill="1" applyBorder="1" applyAlignment="1">
      <alignment horizontal="center" vertical="center"/>
    </xf>
    <xf numFmtId="3" fontId="22" fillId="3" borderId="2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3" fontId="17" fillId="2" borderId="6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25" xfId="0" applyNumberFormat="1" applyFont="1" applyFill="1" applyBorder="1" applyAlignment="1">
      <alignment horizontal="center" vertical="center"/>
    </xf>
    <xf numFmtId="3" fontId="4" fillId="3" borderId="23" xfId="0" applyNumberFormat="1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justify" vertical="center" wrapText="1"/>
    </xf>
    <xf numFmtId="0" fontId="8" fillId="2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justify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justify" vertical="center" wrapText="1"/>
    </xf>
    <xf numFmtId="0" fontId="8" fillId="2" borderId="13" xfId="0" applyFont="1" applyFill="1" applyBorder="1" applyAlignment="1">
      <alignment horizontal="justify" vertical="center" wrapText="1"/>
    </xf>
    <xf numFmtId="164" fontId="8" fillId="2" borderId="7" xfId="21" applyNumberFormat="1" applyFont="1" applyFill="1" applyBorder="1" applyAlignment="1">
      <alignment horizontal="center" vertical="center"/>
    </xf>
    <xf numFmtId="164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justify" vertical="center" wrapText="1"/>
    </xf>
    <xf numFmtId="0" fontId="3" fillId="2" borderId="18" xfId="0" applyFont="1" applyFill="1" applyBorder="1" applyAlignment="1">
      <alignment horizontal="justify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14" fillId="2" borderId="0" xfId="0" applyFont="1" applyFill="1" applyAlignment="1">
      <alignment horizontal="justify" vertical="center" wrapText="1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4" fillId="2" borderId="11" xfId="0" applyFont="1" applyFill="1" applyBorder="1" applyAlignment="1">
      <alignment horizontal="left" vertical="center" wrapText="1" indent="1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3" borderId="25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4" fillId="6" borderId="23" xfId="0" applyFont="1" applyFill="1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vertical="center"/>
    </xf>
    <xf numFmtId="0" fontId="20" fillId="2" borderId="18" xfId="0" applyFont="1" applyFill="1" applyBorder="1" applyAlignment="1">
      <alignment horizontal="right" vertical="center"/>
    </xf>
    <xf numFmtId="0" fontId="20" fillId="2" borderId="9" xfId="0" applyFont="1" applyFill="1" applyBorder="1" applyAlignment="1">
      <alignment horizontal="right" vertical="center"/>
    </xf>
    <xf numFmtId="0" fontId="20" fillId="2" borderId="8" xfId="0" applyFont="1" applyFill="1" applyBorder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166" fontId="31" fillId="2" borderId="6" xfId="21" applyNumberFormat="1" applyFont="1" applyFill="1" applyBorder="1" applyAlignment="1">
      <alignment horizontal="center" vertical="center"/>
    </xf>
    <xf numFmtId="166" fontId="31" fillId="2" borderId="7" xfId="21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166" fontId="31" fillId="2" borderId="5" xfId="21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4" fontId="3" fillId="2" borderId="6" xfId="21" applyNumberFormat="1" applyFont="1" applyFill="1" applyBorder="1" applyAlignment="1">
      <alignment horizontal="center" vertical="center"/>
    </xf>
    <xf numFmtId="164" fontId="3" fillId="2" borderId="7" xfId="21" applyNumberFormat="1" applyFont="1" applyFill="1" applyBorder="1" applyAlignment="1">
      <alignment horizontal="center" vertical="center"/>
    </xf>
    <xf numFmtId="164" fontId="3" fillId="2" borderId="5" xfId="21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29" fillId="0" borderId="26" xfId="0" applyFont="1" applyBorder="1" applyAlignment="1">
      <alignment horizontal="left" vertical="center" wrapText="1"/>
    </xf>
    <xf numFmtId="3" fontId="29" fillId="0" borderId="27" xfId="0" applyNumberFormat="1" applyFont="1" applyBorder="1" applyAlignment="1">
      <alignment horizontal="right" vertical="center" wrapText="1"/>
    </xf>
    <xf numFmtId="164" fontId="29" fillId="0" borderId="28" xfId="21" applyNumberFormat="1" applyFont="1" applyBorder="1" applyAlignment="1">
      <alignment horizontal="right" vertical="center" wrapText="1"/>
    </xf>
    <xf numFmtId="0" fontId="42" fillId="0" borderId="0" xfId="0" applyFont="1"/>
    <xf numFmtId="0" fontId="30" fillId="0" borderId="26" xfId="0" applyFont="1" applyBorder="1" applyAlignment="1">
      <alignment horizontal="left" vertical="center" wrapText="1"/>
    </xf>
    <xf numFmtId="3" fontId="30" fillId="0" borderId="27" xfId="0" applyNumberFormat="1" applyFont="1" applyBorder="1" applyAlignment="1">
      <alignment horizontal="right" vertical="center" wrapText="1"/>
    </xf>
    <xf numFmtId="164" fontId="30" fillId="0" borderId="28" xfId="21" applyNumberFormat="1" applyFont="1" applyBorder="1" applyAlignment="1">
      <alignment horizontal="right" vertical="center" wrapText="1"/>
    </xf>
    <xf numFmtId="0" fontId="29" fillId="0" borderId="27" xfId="0" applyFont="1" applyBorder="1" applyAlignment="1">
      <alignment horizontal="right" vertical="center" wrapText="1"/>
    </xf>
    <xf numFmtId="0" fontId="29" fillId="0" borderId="28" xfId="0" applyFont="1" applyBorder="1" applyAlignment="1">
      <alignment horizontal="right" vertical="center" wrapText="1"/>
    </xf>
    <xf numFmtId="0" fontId="30" fillId="0" borderId="26" xfId="0" applyFont="1" applyBorder="1" applyAlignment="1">
      <alignment horizontal="left" vertical="center" wrapText="1" indent="1"/>
    </xf>
    <xf numFmtId="0" fontId="29" fillId="0" borderId="30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29" fillId="3" borderId="56" xfId="0" applyFont="1" applyFill="1" applyBorder="1" applyAlignment="1">
      <alignment horizontal="center" vertical="center"/>
    </xf>
    <xf numFmtId="0" fontId="29" fillId="3" borderId="60" xfId="0" applyFont="1" applyFill="1" applyBorder="1" applyAlignment="1">
      <alignment horizontal="center" vertical="center" wrapText="1"/>
    </xf>
    <xf numFmtId="0" fontId="29" fillId="3" borderId="61" xfId="0" applyFont="1" applyFill="1" applyBorder="1" applyAlignment="1">
      <alignment horizontal="center" vertical="center" wrapText="1"/>
    </xf>
    <xf numFmtId="0" fontId="29" fillId="3" borderId="62" xfId="0" applyFont="1" applyFill="1" applyBorder="1" applyAlignment="1">
      <alignment horizontal="center" vertical="center" wrapText="1"/>
    </xf>
    <xf numFmtId="0" fontId="29" fillId="3" borderId="56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 wrapText="1"/>
    </xf>
    <xf numFmtId="0" fontId="29" fillId="3" borderId="29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" xfId="21"/>
    <cellStyle name="Moneda" xfId="22"/>
    <cellStyle name="Millares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92"/>
  <sheetViews>
    <sheetView zoomScaleSheetLayoutView="50" zoomScalePageLayoutView="80" workbookViewId="0" topLeftCell="A13">
      <selection activeCell="D67" sqref="D67"/>
    </sheetView>
  </sheetViews>
  <sheetFormatPr defaultColWidth="11.421875" defaultRowHeight="15"/>
  <cols>
    <col min="1" max="1" width="55.140625" style="1" customWidth="1"/>
    <col min="2" max="2" width="23.28125" style="224" customWidth="1"/>
    <col min="3" max="3" width="21.57421875" style="224" customWidth="1"/>
    <col min="4" max="4" width="59.7109375" style="139" customWidth="1"/>
    <col min="5" max="5" width="17.421875" style="223" customWidth="1"/>
    <col min="6" max="6" width="17.28125" style="223" customWidth="1"/>
    <col min="7" max="7" width="12.8515625" style="1" bestFit="1" customWidth="1"/>
    <col min="8" max="16384" width="11.421875" style="1" customWidth="1"/>
  </cols>
  <sheetData>
    <row r="1" spans="1:6" ht="15">
      <c r="A1" s="389" t="s">
        <v>573</v>
      </c>
      <c r="B1" s="390"/>
      <c r="C1" s="390"/>
      <c r="D1" s="390"/>
      <c r="E1" s="390"/>
      <c r="F1" s="391"/>
    </row>
    <row r="2" spans="1:6" ht="15">
      <c r="A2" s="392" t="s">
        <v>576</v>
      </c>
      <c r="B2" s="393"/>
      <c r="C2" s="393"/>
      <c r="D2" s="393"/>
      <c r="E2" s="393"/>
      <c r="F2" s="394"/>
    </row>
    <row r="3" spans="1:6" ht="15">
      <c r="A3" s="392" t="s">
        <v>793</v>
      </c>
      <c r="B3" s="393"/>
      <c r="C3" s="393"/>
      <c r="D3" s="393"/>
      <c r="E3" s="393"/>
      <c r="F3" s="394"/>
    </row>
    <row r="4" spans="1:6" ht="12.75" thickBot="1">
      <c r="A4" s="395" t="s">
        <v>0</v>
      </c>
      <c r="B4" s="396"/>
      <c r="C4" s="396"/>
      <c r="D4" s="396"/>
      <c r="E4" s="396"/>
      <c r="F4" s="397"/>
    </row>
    <row r="5" spans="1:6" ht="12" customHeight="1">
      <c r="A5" s="398" t="s">
        <v>1</v>
      </c>
      <c r="B5" s="401" t="s">
        <v>794</v>
      </c>
      <c r="C5" s="54" t="s">
        <v>2</v>
      </c>
      <c r="D5" s="404" t="s">
        <v>1</v>
      </c>
      <c r="E5" s="401" t="s">
        <v>794</v>
      </c>
      <c r="F5" s="56" t="s">
        <v>2</v>
      </c>
    </row>
    <row r="6" spans="1:6" ht="15">
      <c r="A6" s="399"/>
      <c r="B6" s="402"/>
      <c r="C6" s="54" t="s">
        <v>3</v>
      </c>
      <c r="D6" s="405"/>
      <c r="E6" s="402"/>
      <c r="F6" s="56" t="s">
        <v>3</v>
      </c>
    </row>
    <row r="7" spans="1:6" ht="12.75" thickBot="1">
      <c r="A7" s="400"/>
      <c r="B7" s="403"/>
      <c r="C7" s="57">
        <v>2016</v>
      </c>
      <c r="D7" s="406"/>
      <c r="E7" s="403"/>
      <c r="F7" s="57">
        <v>2016</v>
      </c>
    </row>
    <row r="8" spans="1:6" ht="12.75">
      <c r="A8" s="247" t="s">
        <v>4</v>
      </c>
      <c r="B8" s="248"/>
      <c r="C8" s="248"/>
      <c r="D8" s="249" t="s">
        <v>5</v>
      </c>
      <c r="E8" s="248"/>
      <c r="F8" s="248"/>
    </row>
    <row r="9" spans="1:7" ht="12.75">
      <c r="A9" s="247" t="s">
        <v>6</v>
      </c>
      <c r="B9" s="250"/>
      <c r="C9" s="250"/>
      <c r="D9" s="249" t="s">
        <v>7</v>
      </c>
      <c r="E9" s="250"/>
      <c r="F9" s="250"/>
      <c r="G9" s="55"/>
    </row>
    <row r="10" spans="1:6" ht="12.75">
      <c r="A10" s="251" t="s">
        <v>8</v>
      </c>
      <c r="B10" s="329">
        <v>12162371.81</v>
      </c>
      <c r="C10" s="250">
        <f>C12+C14+C16</f>
        <v>28977239</v>
      </c>
      <c r="D10" s="252" t="s">
        <v>9</v>
      </c>
      <c r="E10" s="329">
        <v>8773472.35</v>
      </c>
      <c r="F10" s="250">
        <f>F11+F12+F13+F16+F17+F19</f>
        <v>24313661</v>
      </c>
    </row>
    <row r="11" spans="1:6" ht="12.75">
      <c r="A11" s="253" t="s">
        <v>707</v>
      </c>
      <c r="B11" s="383">
        <v>0</v>
      </c>
      <c r="C11" s="352">
        <v>0</v>
      </c>
      <c r="D11" s="254" t="s">
        <v>708</v>
      </c>
      <c r="E11" s="329">
        <v>0</v>
      </c>
      <c r="F11" s="250">
        <v>42991</v>
      </c>
    </row>
    <row r="12" spans="1:6" ht="12.75">
      <c r="A12" s="253" t="s">
        <v>709</v>
      </c>
      <c r="B12" s="383">
        <v>5325482</v>
      </c>
      <c r="C12" s="352">
        <v>16161520</v>
      </c>
      <c r="D12" s="254" t="s">
        <v>710</v>
      </c>
      <c r="E12" s="383">
        <v>694246.05</v>
      </c>
      <c r="F12" s="250">
        <v>14323755</v>
      </c>
    </row>
    <row r="13" spans="1:8" ht="12.75">
      <c r="A13" s="253" t="s">
        <v>711</v>
      </c>
      <c r="B13" s="383">
        <v>0</v>
      </c>
      <c r="C13" s="352">
        <v>0</v>
      </c>
      <c r="D13" s="254" t="s">
        <v>712</v>
      </c>
      <c r="E13" s="383">
        <v>5569345</v>
      </c>
      <c r="F13" s="250">
        <v>8246459</v>
      </c>
      <c r="H13" s="55"/>
    </row>
    <row r="14" spans="1:6" ht="12.75">
      <c r="A14" s="253" t="s">
        <v>713</v>
      </c>
      <c r="B14" s="383">
        <v>6835387</v>
      </c>
      <c r="C14" s="352">
        <v>12815720</v>
      </c>
      <c r="D14" s="254" t="s">
        <v>714</v>
      </c>
      <c r="E14" s="383">
        <v>0</v>
      </c>
      <c r="F14" s="250">
        <v>0</v>
      </c>
    </row>
    <row r="15" spans="1:8" ht="12.75">
      <c r="A15" s="253" t="s">
        <v>715</v>
      </c>
      <c r="B15" s="383">
        <v>0</v>
      </c>
      <c r="C15" s="352">
        <v>0</v>
      </c>
      <c r="D15" s="254" t="s">
        <v>716</v>
      </c>
      <c r="E15" s="383">
        <v>0</v>
      </c>
      <c r="F15" s="250">
        <v>0</v>
      </c>
      <c r="H15" s="55"/>
    </row>
    <row r="16" spans="1:6" ht="25.5">
      <c r="A16" s="253" t="s">
        <v>717</v>
      </c>
      <c r="B16" s="384">
        <v>1503.4</v>
      </c>
      <c r="C16" s="353">
        <v>-1</v>
      </c>
      <c r="D16" s="254" t="s">
        <v>718</v>
      </c>
      <c r="E16" s="383">
        <v>0</v>
      </c>
      <c r="F16" s="250">
        <v>1065706</v>
      </c>
    </row>
    <row r="17" spans="1:6" ht="12.75">
      <c r="A17" s="253" t="s">
        <v>719</v>
      </c>
      <c r="B17" s="383" t="s">
        <v>779</v>
      </c>
      <c r="C17" s="352">
        <v>0</v>
      </c>
      <c r="D17" s="254" t="s">
        <v>720</v>
      </c>
      <c r="E17" s="383">
        <v>1539102</v>
      </c>
      <c r="F17" s="250">
        <v>0</v>
      </c>
    </row>
    <row r="18" spans="1:6" ht="25.5">
      <c r="A18" s="251" t="s">
        <v>10</v>
      </c>
      <c r="B18" s="383">
        <v>424613</v>
      </c>
      <c r="C18" s="352">
        <f>C20+C21</f>
        <v>32700</v>
      </c>
      <c r="D18" s="254" t="s">
        <v>721</v>
      </c>
      <c r="E18" s="383">
        <v>0</v>
      </c>
      <c r="F18" s="250">
        <v>0</v>
      </c>
    </row>
    <row r="19" spans="1:6" ht="12.75">
      <c r="A19" s="253" t="s">
        <v>722</v>
      </c>
      <c r="B19" s="329">
        <v>0</v>
      </c>
      <c r="C19" s="250">
        <v>449536</v>
      </c>
      <c r="D19" s="254" t="s">
        <v>723</v>
      </c>
      <c r="E19" s="383">
        <v>970782</v>
      </c>
      <c r="F19" s="250">
        <v>634750</v>
      </c>
    </row>
    <row r="20" spans="1:6" ht="12.75">
      <c r="A20" s="253" t="s">
        <v>724</v>
      </c>
      <c r="B20" s="383">
        <v>124603.12</v>
      </c>
      <c r="C20" s="352">
        <v>0</v>
      </c>
      <c r="D20" s="252" t="s">
        <v>11</v>
      </c>
      <c r="E20" s="383">
        <v>0</v>
      </c>
      <c r="F20" s="250">
        <v>0</v>
      </c>
    </row>
    <row r="21" spans="1:6" ht="12.75">
      <c r="A21" s="253" t="s">
        <v>725</v>
      </c>
      <c r="B21" s="383">
        <v>2</v>
      </c>
      <c r="C21" s="352">
        <v>32700</v>
      </c>
      <c r="D21" s="254" t="s">
        <v>726</v>
      </c>
      <c r="E21" s="383">
        <v>0</v>
      </c>
      <c r="F21" s="250">
        <v>0</v>
      </c>
    </row>
    <row r="22" spans="1:6" ht="12.75">
      <c r="A22" s="253" t="s">
        <v>727</v>
      </c>
      <c r="B22" s="383">
        <v>300007.1</v>
      </c>
      <c r="C22" s="352">
        <v>0</v>
      </c>
      <c r="D22" s="255" t="s">
        <v>728</v>
      </c>
      <c r="E22" s="383">
        <v>0</v>
      </c>
      <c r="F22" s="250">
        <v>0</v>
      </c>
    </row>
    <row r="23" spans="1:7" ht="12.75">
      <c r="A23" s="253" t="s">
        <v>729</v>
      </c>
      <c r="B23" s="383">
        <v>0</v>
      </c>
      <c r="C23" s="352">
        <v>0</v>
      </c>
      <c r="D23" s="254" t="s">
        <v>730</v>
      </c>
      <c r="E23" s="383">
        <v>0</v>
      </c>
      <c r="F23" s="250">
        <v>0</v>
      </c>
      <c r="G23" s="50"/>
    </row>
    <row r="24" spans="1:6" ht="12.75">
      <c r="A24" s="253" t="s">
        <v>731</v>
      </c>
      <c r="B24" s="383">
        <v>0</v>
      </c>
      <c r="C24" s="352">
        <v>0</v>
      </c>
      <c r="D24" s="252" t="s">
        <v>12</v>
      </c>
      <c r="E24" s="383">
        <v>0</v>
      </c>
      <c r="F24" s="250">
        <v>0</v>
      </c>
    </row>
    <row r="25" spans="1:6" ht="12.75">
      <c r="A25" s="253" t="s">
        <v>732</v>
      </c>
      <c r="B25" s="383">
        <v>0</v>
      </c>
      <c r="C25" s="352">
        <v>0</v>
      </c>
      <c r="D25" s="254" t="s">
        <v>733</v>
      </c>
      <c r="E25" s="383">
        <v>0</v>
      </c>
      <c r="F25" s="250">
        <v>0</v>
      </c>
    </row>
    <row r="26" spans="1:6" ht="12.75">
      <c r="A26" s="251" t="s">
        <v>13</v>
      </c>
      <c r="B26" s="383">
        <v>0</v>
      </c>
      <c r="C26" s="352">
        <f>C27</f>
        <v>2088</v>
      </c>
      <c r="D26" s="254" t="s">
        <v>734</v>
      </c>
      <c r="E26" s="383">
        <v>0</v>
      </c>
      <c r="F26" s="250">
        <v>0</v>
      </c>
    </row>
    <row r="27" spans="1:6" ht="25.5">
      <c r="A27" s="253" t="s">
        <v>735</v>
      </c>
      <c r="B27" s="383">
        <v>0</v>
      </c>
      <c r="C27" s="352">
        <v>2088</v>
      </c>
      <c r="D27" s="252" t="s">
        <v>14</v>
      </c>
      <c r="E27" s="383">
        <v>0</v>
      </c>
      <c r="F27" s="250">
        <v>0</v>
      </c>
    </row>
    <row r="28" spans="1:6" ht="25.5">
      <c r="A28" s="253" t="s">
        <v>736</v>
      </c>
      <c r="B28" s="383">
        <v>0</v>
      </c>
      <c r="C28" s="352">
        <v>0</v>
      </c>
      <c r="D28" s="252" t="s">
        <v>15</v>
      </c>
      <c r="E28" s="383">
        <v>0</v>
      </c>
      <c r="F28" s="250">
        <v>0</v>
      </c>
    </row>
    <row r="29" spans="1:6" ht="25.5">
      <c r="A29" s="253" t="s">
        <v>737</v>
      </c>
      <c r="B29" s="383">
        <v>0</v>
      </c>
      <c r="C29" s="352">
        <v>0</v>
      </c>
      <c r="D29" s="254" t="s">
        <v>738</v>
      </c>
      <c r="E29" s="383">
        <v>0</v>
      </c>
      <c r="F29" s="250">
        <v>0</v>
      </c>
    </row>
    <row r="30" spans="1:6" ht="12.75">
      <c r="A30" s="253" t="s">
        <v>739</v>
      </c>
      <c r="B30" s="383">
        <v>0</v>
      </c>
      <c r="C30" s="352">
        <v>0</v>
      </c>
      <c r="D30" s="254" t="s">
        <v>740</v>
      </c>
      <c r="E30" s="383">
        <v>0</v>
      </c>
      <c r="F30" s="250">
        <v>0</v>
      </c>
    </row>
    <row r="31" spans="1:6" ht="12.75">
      <c r="A31" s="253" t="s">
        <v>741</v>
      </c>
      <c r="B31" s="383">
        <v>0</v>
      </c>
      <c r="C31" s="352">
        <v>0</v>
      </c>
      <c r="D31" s="254" t="s">
        <v>742</v>
      </c>
      <c r="E31" s="383">
        <v>0</v>
      </c>
      <c r="F31" s="250">
        <v>0</v>
      </c>
    </row>
    <row r="32" spans="1:6" ht="25.5">
      <c r="A32" s="251" t="s">
        <v>16</v>
      </c>
      <c r="B32" s="383">
        <v>0</v>
      </c>
      <c r="C32" s="352">
        <v>0</v>
      </c>
      <c r="D32" s="252" t="s">
        <v>17</v>
      </c>
      <c r="E32" s="383">
        <v>0</v>
      </c>
      <c r="F32" s="250">
        <v>0</v>
      </c>
    </row>
    <row r="33" spans="1:6" ht="12.75">
      <c r="A33" s="253" t="s">
        <v>743</v>
      </c>
      <c r="B33" s="383">
        <v>0</v>
      </c>
      <c r="C33" s="352">
        <v>0</v>
      </c>
      <c r="D33" s="254" t="s">
        <v>744</v>
      </c>
      <c r="E33" s="383">
        <v>0</v>
      </c>
      <c r="F33" s="250">
        <v>0</v>
      </c>
    </row>
    <row r="34" spans="1:6" ht="12.75">
      <c r="A34" s="253" t="s">
        <v>745</v>
      </c>
      <c r="B34" s="383">
        <v>0</v>
      </c>
      <c r="C34" s="352">
        <v>0</v>
      </c>
      <c r="D34" s="254" t="s">
        <v>746</v>
      </c>
      <c r="E34" s="383">
        <v>0</v>
      </c>
      <c r="F34" s="250">
        <v>0</v>
      </c>
    </row>
    <row r="35" spans="1:6" ht="12.75">
      <c r="A35" s="253" t="s">
        <v>747</v>
      </c>
      <c r="B35" s="383">
        <v>0</v>
      </c>
      <c r="C35" s="352">
        <v>0</v>
      </c>
      <c r="D35" s="254" t="s">
        <v>748</v>
      </c>
      <c r="E35" s="383">
        <v>0</v>
      </c>
      <c r="F35" s="250">
        <v>0</v>
      </c>
    </row>
    <row r="36" spans="1:6" ht="25.5">
      <c r="A36" s="253" t="s">
        <v>749</v>
      </c>
      <c r="B36" s="383">
        <v>0</v>
      </c>
      <c r="C36" s="352">
        <v>0</v>
      </c>
      <c r="D36" s="254" t="s">
        <v>750</v>
      </c>
      <c r="E36" s="383">
        <v>0</v>
      </c>
      <c r="F36" s="250">
        <v>0</v>
      </c>
    </row>
    <row r="37" spans="1:6" ht="12.75">
      <c r="A37" s="253" t="s">
        <v>751</v>
      </c>
      <c r="B37" s="383">
        <v>0</v>
      </c>
      <c r="C37" s="352">
        <v>0</v>
      </c>
      <c r="D37" s="254" t="s">
        <v>752</v>
      </c>
      <c r="E37" s="383">
        <v>0</v>
      </c>
      <c r="F37" s="250">
        <v>0</v>
      </c>
    </row>
    <row r="38" spans="1:6" ht="12.75">
      <c r="A38" s="251" t="s">
        <v>18</v>
      </c>
      <c r="B38" s="383">
        <v>0</v>
      </c>
      <c r="C38" s="352">
        <v>0</v>
      </c>
      <c r="D38" s="254" t="s">
        <v>753</v>
      </c>
      <c r="E38" s="383">
        <v>0</v>
      </c>
      <c r="F38" s="250">
        <v>0</v>
      </c>
    </row>
    <row r="39" spans="1:6" ht="12.75">
      <c r="A39" s="251" t="s">
        <v>19</v>
      </c>
      <c r="B39" s="383">
        <v>0</v>
      </c>
      <c r="C39" s="352">
        <v>0</v>
      </c>
      <c r="D39" s="252" t="s">
        <v>20</v>
      </c>
      <c r="E39" s="383">
        <v>3383355</v>
      </c>
      <c r="F39" s="250">
        <v>1071271.64</v>
      </c>
    </row>
    <row r="40" spans="1:6" ht="25.5">
      <c r="A40" s="253" t="s">
        <v>754</v>
      </c>
      <c r="B40" s="383">
        <v>0</v>
      </c>
      <c r="C40" s="352">
        <v>0</v>
      </c>
      <c r="D40" s="254" t="s">
        <v>755</v>
      </c>
      <c r="E40" s="383">
        <v>0</v>
      </c>
      <c r="F40" s="250">
        <v>0</v>
      </c>
    </row>
    <row r="41" spans="1:6" ht="12.75">
      <c r="A41" s="253" t="s">
        <v>756</v>
      </c>
      <c r="B41" s="329">
        <v>0</v>
      </c>
      <c r="C41" s="250">
        <v>0</v>
      </c>
      <c r="D41" s="254" t="s">
        <v>757</v>
      </c>
      <c r="E41" s="383">
        <v>2312082.61</v>
      </c>
      <c r="F41" s="250">
        <v>1071271.64</v>
      </c>
    </row>
    <row r="42" spans="1:6" ht="12.75">
      <c r="A42" s="251" t="s">
        <v>21</v>
      </c>
      <c r="B42" s="329">
        <v>0</v>
      </c>
      <c r="C42" s="250">
        <v>0</v>
      </c>
      <c r="D42" s="254" t="s">
        <v>758</v>
      </c>
      <c r="E42" s="383">
        <v>1071271.64</v>
      </c>
      <c r="F42" s="250">
        <v>4003760</v>
      </c>
    </row>
    <row r="43" spans="1:6" ht="12.75">
      <c r="A43" s="253" t="s">
        <v>759</v>
      </c>
      <c r="B43" s="329">
        <v>0</v>
      </c>
      <c r="C43" s="250">
        <v>0</v>
      </c>
      <c r="D43" s="252" t="s">
        <v>22</v>
      </c>
      <c r="E43" s="383">
        <v>0</v>
      </c>
      <c r="F43" s="250"/>
    </row>
    <row r="44" spans="1:6" ht="12.75">
      <c r="A44" s="253" t="s">
        <v>760</v>
      </c>
      <c r="B44" s="329">
        <v>0</v>
      </c>
      <c r="C44" s="250">
        <v>0</v>
      </c>
      <c r="D44" s="254" t="s">
        <v>761</v>
      </c>
      <c r="E44" s="383">
        <v>0</v>
      </c>
      <c r="F44" s="250">
        <v>0</v>
      </c>
    </row>
    <row r="45" spans="1:6" ht="25.5">
      <c r="A45" s="253" t="s">
        <v>762</v>
      </c>
      <c r="B45" s="329">
        <v>0</v>
      </c>
      <c r="C45" s="250">
        <v>0</v>
      </c>
      <c r="D45" s="254" t="s">
        <v>763</v>
      </c>
      <c r="E45" s="329">
        <v>0</v>
      </c>
      <c r="F45" s="250">
        <v>0</v>
      </c>
    </row>
    <row r="46" spans="1:6" ht="12.75">
      <c r="A46" s="253" t="s">
        <v>764</v>
      </c>
      <c r="B46" s="329">
        <v>0</v>
      </c>
      <c r="C46" s="250">
        <v>0</v>
      </c>
      <c r="D46" s="254" t="s">
        <v>765</v>
      </c>
      <c r="E46" s="329">
        <v>0</v>
      </c>
      <c r="F46" s="250">
        <v>0</v>
      </c>
    </row>
    <row r="47" spans="1:6" ht="12.75">
      <c r="A47" s="251"/>
      <c r="B47" s="329"/>
      <c r="C47" s="250"/>
      <c r="D47" s="252"/>
      <c r="E47" s="329"/>
      <c r="F47" s="250"/>
    </row>
    <row r="48" spans="1:6" ht="12.75">
      <c r="A48" s="247" t="s">
        <v>23</v>
      </c>
      <c r="B48" s="329">
        <v>12586984.03</v>
      </c>
      <c r="C48" s="250">
        <f>C10+C18+C26</f>
        <v>29012027</v>
      </c>
      <c r="D48" s="249" t="s">
        <v>24</v>
      </c>
      <c r="E48" s="329">
        <v>12156828</v>
      </c>
      <c r="F48" s="352">
        <f>F39+F10</f>
        <v>25384932.64</v>
      </c>
    </row>
    <row r="49" spans="1:9" ht="12.75">
      <c r="A49" s="247"/>
      <c r="B49" s="329"/>
      <c r="C49" s="250"/>
      <c r="D49" s="249"/>
      <c r="E49" s="329"/>
      <c r="F49" s="250"/>
      <c r="I49" s="246"/>
    </row>
    <row r="50" spans="1:6" ht="12.75">
      <c r="A50" s="247" t="s">
        <v>25</v>
      </c>
      <c r="B50" s="329"/>
      <c r="C50" s="250"/>
      <c r="D50" s="249" t="s">
        <v>26</v>
      </c>
      <c r="E50" s="329"/>
      <c r="F50" s="250"/>
    </row>
    <row r="51" spans="1:6" ht="12.75">
      <c r="A51" s="251" t="s">
        <v>27</v>
      </c>
      <c r="B51" s="329"/>
      <c r="C51" s="250"/>
      <c r="D51" s="252" t="s">
        <v>28</v>
      </c>
      <c r="E51" s="329">
        <v>0</v>
      </c>
      <c r="F51" s="250">
        <v>0</v>
      </c>
    </row>
    <row r="52" spans="1:6" ht="12.75">
      <c r="A52" s="251" t="s">
        <v>29</v>
      </c>
      <c r="B52" s="329">
        <v>0</v>
      </c>
      <c r="C52" s="250">
        <v>449537</v>
      </c>
      <c r="D52" s="252" t="s">
        <v>30</v>
      </c>
      <c r="E52" s="329">
        <v>0</v>
      </c>
      <c r="F52" s="250">
        <v>0</v>
      </c>
    </row>
    <row r="53" spans="1:6" ht="12.75">
      <c r="A53" s="251" t="s">
        <v>31</v>
      </c>
      <c r="B53" s="329">
        <v>68220572</v>
      </c>
      <c r="C53" s="250">
        <v>68220572</v>
      </c>
      <c r="D53" s="252" t="s">
        <v>32</v>
      </c>
      <c r="E53" s="329">
        <v>0</v>
      </c>
      <c r="F53" s="250">
        <v>0</v>
      </c>
    </row>
    <row r="54" spans="1:6" ht="12.75">
      <c r="A54" s="251" t="s">
        <v>33</v>
      </c>
      <c r="B54" s="329">
        <v>116293780</v>
      </c>
      <c r="C54" s="250">
        <v>115831897</v>
      </c>
      <c r="D54" s="252" t="s">
        <v>34</v>
      </c>
      <c r="E54" s="329">
        <v>0</v>
      </c>
      <c r="F54" s="250">
        <v>0</v>
      </c>
    </row>
    <row r="55" spans="1:6" ht="12.75">
      <c r="A55" s="251" t="s">
        <v>35</v>
      </c>
      <c r="B55" s="329">
        <v>2924988.54</v>
      </c>
      <c r="C55" s="250">
        <v>2571243</v>
      </c>
      <c r="D55" s="252" t="s">
        <v>36</v>
      </c>
      <c r="E55" s="329">
        <v>0</v>
      </c>
      <c r="F55" s="250">
        <v>0</v>
      </c>
    </row>
    <row r="56" spans="1:6" ht="12.75">
      <c r="A56" s="251" t="s">
        <v>37</v>
      </c>
      <c r="B56" s="385">
        <v>-22873972</v>
      </c>
      <c r="C56" s="300">
        <v>-22873972</v>
      </c>
      <c r="D56" s="252" t="s">
        <v>38</v>
      </c>
      <c r="E56" s="383"/>
      <c r="F56" s="250">
        <v>4003760</v>
      </c>
    </row>
    <row r="57" spans="1:6" ht="12.75">
      <c r="A57" s="251" t="s">
        <v>39</v>
      </c>
      <c r="B57" s="329">
        <v>0</v>
      </c>
      <c r="C57" s="250">
        <v>0</v>
      </c>
      <c r="D57" s="249"/>
      <c r="E57" s="329"/>
      <c r="F57" s="250"/>
    </row>
    <row r="58" spans="1:6" ht="12.75">
      <c r="A58" s="251" t="s">
        <v>40</v>
      </c>
      <c r="B58" s="329">
        <v>0</v>
      </c>
      <c r="C58" s="250">
        <v>0</v>
      </c>
      <c r="D58" s="249" t="s">
        <v>41</v>
      </c>
      <c r="E58" s="329">
        <v>0</v>
      </c>
      <c r="F58" s="250">
        <f>F56</f>
        <v>4003760</v>
      </c>
    </row>
    <row r="59" spans="1:6" ht="12.75">
      <c r="A59" s="251" t="s">
        <v>42</v>
      </c>
      <c r="B59" s="329">
        <v>0</v>
      </c>
      <c r="C59" s="250">
        <v>0</v>
      </c>
      <c r="D59" s="256"/>
      <c r="E59" s="329"/>
      <c r="F59" s="250"/>
    </row>
    <row r="60" spans="1:6" ht="12.75">
      <c r="A60" s="251"/>
      <c r="B60" s="329"/>
      <c r="C60" s="250"/>
      <c r="D60" s="249" t="s">
        <v>43</v>
      </c>
      <c r="E60" s="329">
        <v>12156827.6</v>
      </c>
      <c r="F60" s="250">
        <f>F48+F58</f>
        <v>29388692.64</v>
      </c>
    </row>
    <row r="61" spans="1:6" ht="25.5">
      <c r="A61" s="247" t="s">
        <v>44</v>
      </c>
      <c r="B61" s="329">
        <f>+B53+B54+B55+B56</f>
        <v>164565368.54</v>
      </c>
      <c r="C61" s="250">
        <f>C51+C53+C55+C56+C54-1+C52</f>
        <v>164199276</v>
      </c>
      <c r="D61" s="252"/>
      <c r="E61" s="329"/>
      <c r="F61" s="250"/>
    </row>
    <row r="62" spans="1:6" ht="12.75">
      <c r="A62" s="251"/>
      <c r="B62" s="329"/>
      <c r="C62" s="250"/>
      <c r="D62" s="249" t="s">
        <v>45</v>
      </c>
      <c r="E62" s="329"/>
      <c r="F62" s="352"/>
    </row>
    <row r="63" spans="1:6" ht="12.75">
      <c r="A63" s="247" t="s">
        <v>46</v>
      </c>
      <c r="B63" s="329">
        <f>+B61+B48+1</f>
        <v>177152353.57</v>
      </c>
      <c r="C63" s="250">
        <f>C48+C61</f>
        <v>193211303</v>
      </c>
      <c r="D63" s="249"/>
      <c r="E63" s="329"/>
      <c r="F63" s="352"/>
    </row>
    <row r="64" spans="1:6" ht="12.75">
      <c r="A64" s="251"/>
      <c r="B64" s="250"/>
      <c r="C64" s="250"/>
      <c r="D64" s="249" t="s">
        <v>47</v>
      </c>
      <c r="E64" s="329">
        <v>140024622.61</v>
      </c>
      <c r="F64" s="352">
        <v>140024622.61</v>
      </c>
    </row>
    <row r="65" spans="1:6" ht="12.75">
      <c r="A65" s="251"/>
      <c r="B65" s="250"/>
      <c r="C65" s="250"/>
      <c r="D65" s="252" t="s">
        <v>48</v>
      </c>
      <c r="E65" s="329">
        <v>0</v>
      </c>
      <c r="F65" s="352">
        <v>0</v>
      </c>
    </row>
    <row r="66" spans="1:6" ht="12.75">
      <c r="A66" s="251"/>
      <c r="B66" s="250"/>
      <c r="C66" s="250"/>
      <c r="D66" s="252" t="s">
        <v>49</v>
      </c>
      <c r="E66" s="329">
        <v>140024622.61</v>
      </c>
      <c r="F66" s="352">
        <v>140024622.61</v>
      </c>
    </row>
    <row r="67" spans="1:6" ht="12.75">
      <c r="A67" s="251"/>
      <c r="B67" s="250"/>
      <c r="C67" s="250"/>
      <c r="D67" s="252" t="s">
        <v>50</v>
      </c>
      <c r="E67" s="329">
        <v>0</v>
      </c>
      <c r="F67" s="352">
        <v>0</v>
      </c>
    </row>
    <row r="68" spans="1:6" ht="12.75">
      <c r="A68" s="251"/>
      <c r="B68" s="250"/>
      <c r="C68" s="250"/>
      <c r="D68" s="252"/>
      <c r="E68" s="329"/>
      <c r="F68" s="352"/>
    </row>
    <row r="69" spans="1:6" ht="12.75">
      <c r="A69" s="251"/>
      <c r="B69" s="250"/>
      <c r="C69" s="250"/>
      <c r="D69" s="249" t="s">
        <v>51</v>
      </c>
      <c r="E69" s="386">
        <f>+E70+E71+E72+E73+E74</f>
        <v>24970902.14</v>
      </c>
      <c r="F69" s="353">
        <f>F70+F71+F74</f>
        <v>23797988.14</v>
      </c>
    </row>
    <row r="70" spans="1:6" ht="12.75">
      <c r="A70" s="251"/>
      <c r="B70" s="250"/>
      <c r="C70" s="250"/>
      <c r="D70" s="252" t="s">
        <v>52</v>
      </c>
      <c r="E70" s="386">
        <v>2169242</v>
      </c>
      <c r="F70" s="353">
        <v>11470834</v>
      </c>
    </row>
    <row r="71" spans="1:6" ht="12.75">
      <c r="A71" s="251"/>
      <c r="B71" s="250"/>
      <c r="C71" s="250"/>
      <c r="D71" s="252" t="s">
        <v>53</v>
      </c>
      <c r="E71" s="385">
        <v>45675632</v>
      </c>
      <c r="F71" s="353">
        <v>35201126</v>
      </c>
    </row>
    <row r="72" spans="1:6" ht="12.75">
      <c r="A72" s="251"/>
      <c r="B72" s="250"/>
      <c r="C72" s="250"/>
      <c r="D72" s="252" t="s">
        <v>54</v>
      </c>
      <c r="E72" s="386">
        <v>0</v>
      </c>
      <c r="F72" s="353">
        <v>0</v>
      </c>
    </row>
    <row r="73" spans="1:6" ht="12.75">
      <c r="A73" s="251"/>
      <c r="B73" s="250"/>
      <c r="C73" s="250"/>
      <c r="D73" s="252" t="s">
        <v>55</v>
      </c>
      <c r="E73" s="386">
        <v>0</v>
      </c>
      <c r="F73" s="353">
        <v>0</v>
      </c>
    </row>
    <row r="74" spans="1:6" ht="12.75">
      <c r="A74" s="251"/>
      <c r="B74" s="250"/>
      <c r="C74" s="250"/>
      <c r="D74" s="252" t="s">
        <v>56</v>
      </c>
      <c r="E74" s="386">
        <v>-22873971.86</v>
      </c>
      <c r="F74" s="353">
        <v>-22873971.86</v>
      </c>
    </row>
    <row r="75" spans="1:6" ht="12.75">
      <c r="A75" s="251"/>
      <c r="B75" s="250"/>
      <c r="C75" s="250"/>
      <c r="D75" s="252"/>
      <c r="E75" s="329"/>
      <c r="F75" s="352"/>
    </row>
    <row r="76" spans="1:6" ht="25.5">
      <c r="A76" s="251"/>
      <c r="B76" s="250"/>
      <c r="C76" s="250"/>
      <c r="D76" s="249" t="s">
        <v>57</v>
      </c>
      <c r="E76" s="329">
        <v>0</v>
      </c>
      <c r="F76" s="352">
        <v>0</v>
      </c>
    </row>
    <row r="77" spans="1:6" ht="12.75">
      <c r="A77" s="251"/>
      <c r="B77" s="250"/>
      <c r="C77" s="250"/>
      <c r="D77" s="252" t="s">
        <v>58</v>
      </c>
      <c r="E77" s="329">
        <v>0</v>
      </c>
      <c r="F77" s="352">
        <v>0</v>
      </c>
    </row>
    <row r="78" spans="1:6" ht="12.75">
      <c r="A78" s="251"/>
      <c r="B78" s="250"/>
      <c r="C78" s="250"/>
      <c r="D78" s="252" t="s">
        <v>59</v>
      </c>
      <c r="E78" s="329">
        <v>0</v>
      </c>
      <c r="F78" s="352">
        <v>0</v>
      </c>
    </row>
    <row r="79" spans="1:6" ht="12.75">
      <c r="A79" s="251"/>
      <c r="B79" s="250"/>
      <c r="C79" s="250"/>
      <c r="D79" s="252"/>
      <c r="E79" s="329"/>
      <c r="F79" s="352"/>
    </row>
    <row r="80" spans="1:6" ht="12.75">
      <c r="A80" s="251"/>
      <c r="B80" s="250"/>
      <c r="C80" s="250"/>
      <c r="D80" s="249" t="s">
        <v>60</v>
      </c>
      <c r="E80" s="329">
        <f>+E64+E69</f>
        <v>164995524.75</v>
      </c>
      <c r="F80" s="352">
        <f>F64+F69+F76-1</f>
        <v>163822609.75</v>
      </c>
    </row>
    <row r="81" spans="1:6" ht="12.75">
      <c r="A81" s="251"/>
      <c r="B81" s="250"/>
      <c r="C81" s="250"/>
      <c r="D81" s="252"/>
      <c r="E81" s="329"/>
      <c r="F81" s="352"/>
    </row>
    <row r="82" spans="1:9" ht="12.75">
      <c r="A82" s="251"/>
      <c r="B82" s="250"/>
      <c r="C82" s="250"/>
      <c r="D82" s="249" t="s">
        <v>61</v>
      </c>
      <c r="E82" s="329">
        <f>+E60+E80+2</f>
        <v>177152354.35</v>
      </c>
      <c r="F82" s="250">
        <f>F60+F80+1</f>
        <v>193211303.39</v>
      </c>
      <c r="I82" s="246"/>
    </row>
    <row r="83" spans="1:6" ht="13.5" thickBot="1">
      <c r="A83" s="257"/>
      <c r="B83" s="258"/>
      <c r="C83" s="258"/>
      <c r="D83" s="259"/>
      <c r="E83" s="260"/>
      <c r="F83" s="260"/>
    </row>
    <row r="84" spans="1:6" ht="15" hidden="1">
      <c r="A84" s="2"/>
      <c r="B84" s="219"/>
      <c r="C84" s="219"/>
      <c r="D84" s="3"/>
      <c r="E84" s="219"/>
      <c r="F84" s="219"/>
    </row>
    <row r="85" spans="1:6" ht="15" hidden="1">
      <c r="A85" s="2"/>
      <c r="B85" s="219"/>
      <c r="C85" s="219"/>
      <c r="D85" s="3"/>
      <c r="E85" s="219"/>
      <c r="F85" s="219"/>
    </row>
    <row r="86" spans="1:6" ht="12.75" hidden="1" thickBot="1">
      <c r="A86" s="4"/>
      <c r="B86" s="220"/>
      <c r="C86" s="221"/>
      <c r="D86" s="5"/>
      <c r="E86" s="221"/>
      <c r="F86" s="221"/>
    </row>
    <row r="91" spans="1:5" ht="15">
      <c r="A91" s="387" t="s">
        <v>578</v>
      </c>
      <c r="B91" s="387"/>
      <c r="C91" s="222"/>
      <c r="D91" s="388" t="s">
        <v>614</v>
      </c>
      <c r="E91" s="388"/>
    </row>
    <row r="92" spans="1:5" ht="15">
      <c r="A92" s="387" t="s">
        <v>579</v>
      </c>
      <c r="B92" s="387"/>
      <c r="C92" s="222"/>
      <c r="D92" s="388" t="s">
        <v>580</v>
      </c>
      <c r="E92" s="388"/>
    </row>
  </sheetData>
  <mergeCells count="12">
    <mergeCell ref="A91:B91"/>
    <mergeCell ref="A92:B92"/>
    <mergeCell ref="D91:E91"/>
    <mergeCell ref="D92:E92"/>
    <mergeCell ref="A1:F1"/>
    <mergeCell ref="A2:F2"/>
    <mergeCell ref="A3:F3"/>
    <mergeCell ref="A4:F4"/>
    <mergeCell ref="A5:A7"/>
    <mergeCell ref="B5:B7"/>
    <mergeCell ref="D5:D7"/>
    <mergeCell ref="E5:E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1"/>
  <rowBreaks count="1" manualBreakCount="1">
    <brk id="4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 topLeftCell="A1">
      <selection activeCell="K21" sqref="K21"/>
    </sheetView>
  </sheetViews>
  <sheetFormatPr defaultColWidth="11.421875" defaultRowHeight="15"/>
  <cols>
    <col min="1" max="1" width="52.140625" style="19" bestFit="1" customWidth="1"/>
    <col min="2" max="2" width="12.00390625" style="19" bestFit="1" customWidth="1"/>
    <col min="3" max="3" width="9.421875" style="19" customWidth="1"/>
    <col min="4" max="4" width="9.8515625" style="19" customWidth="1"/>
    <col min="5" max="5" width="9.57421875" style="19" customWidth="1"/>
    <col min="6" max="6" width="9.00390625" style="19" customWidth="1"/>
    <col min="7" max="8" width="11.421875" style="19" customWidth="1"/>
  </cols>
  <sheetData>
    <row r="1" spans="1:8" ht="15">
      <c r="A1" s="539" t="s">
        <v>365</v>
      </c>
      <c r="B1" s="539"/>
      <c r="C1" s="539"/>
      <c r="D1" s="539"/>
      <c r="E1" s="539"/>
      <c r="F1" s="539"/>
      <c r="G1" s="539"/>
      <c r="H1" s="539"/>
    </row>
    <row r="2" spans="1:8" ht="15">
      <c r="A2" s="539" t="s">
        <v>366</v>
      </c>
      <c r="B2" s="539"/>
      <c r="C2" s="539"/>
      <c r="D2" s="539"/>
      <c r="E2" s="539"/>
      <c r="F2" s="539"/>
      <c r="G2" s="539"/>
      <c r="H2" s="539"/>
    </row>
    <row r="3" spans="1:8" ht="15">
      <c r="A3" s="540" t="s">
        <v>582</v>
      </c>
      <c r="B3" s="540"/>
      <c r="C3" s="540"/>
      <c r="D3" s="540"/>
      <c r="E3" s="540"/>
      <c r="F3" s="540"/>
      <c r="G3" s="540"/>
      <c r="H3" s="540"/>
    </row>
    <row r="4" spans="1:8" ht="15">
      <c r="A4" s="535" t="e">
        <f>#REF!</f>
        <v>#REF!</v>
      </c>
      <c r="B4" s="423"/>
      <c r="C4" s="423"/>
      <c r="D4" s="423"/>
      <c r="E4" s="423"/>
      <c r="F4" s="423"/>
      <c r="G4" s="423"/>
      <c r="H4" s="536"/>
    </row>
    <row r="5" spans="1:8" ht="15">
      <c r="A5" s="535" t="s">
        <v>367</v>
      </c>
      <c r="B5" s="423"/>
      <c r="C5" s="423"/>
      <c r="D5" s="423"/>
      <c r="E5" s="423"/>
      <c r="F5" s="423"/>
      <c r="G5" s="423"/>
      <c r="H5" s="536"/>
    </row>
    <row r="6" spans="1:8" ht="15">
      <c r="A6" s="461" t="s">
        <v>0</v>
      </c>
      <c r="B6" s="462"/>
      <c r="C6" s="462"/>
      <c r="D6" s="462"/>
      <c r="E6" s="462"/>
      <c r="F6" s="462"/>
      <c r="G6" s="462"/>
      <c r="H6" s="408"/>
    </row>
    <row r="7" spans="1:8" ht="15">
      <c r="A7" s="465" t="s">
        <v>368</v>
      </c>
      <c r="B7" s="466"/>
      <c r="C7" s="466"/>
      <c r="D7" s="466"/>
      <c r="E7" s="466"/>
      <c r="F7" s="466"/>
      <c r="G7" s="466"/>
      <c r="H7" s="467"/>
    </row>
    <row r="8" spans="1:8" ht="15">
      <c r="A8" s="413" t="s">
        <v>369</v>
      </c>
      <c r="B8" s="17" t="s">
        <v>370</v>
      </c>
      <c r="C8" s="413" t="s">
        <v>374</v>
      </c>
      <c r="D8" s="413" t="s">
        <v>375</v>
      </c>
      <c r="E8" s="413" t="s">
        <v>376</v>
      </c>
      <c r="F8" s="413" t="s">
        <v>377</v>
      </c>
      <c r="G8" s="461" t="s">
        <v>378</v>
      </c>
      <c r="H8" s="408"/>
    </row>
    <row r="9" spans="1:8" ht="15">
      <c r="A9" s="414"/>
      <c r="B9" s="26" t="s">
        <v>371</v>
      </c>
      <c r="C9" s="414"/>
      <c r="D9" s="414"/>
      <c r="E9" s="414"/>
      <c r="F9" s="414"/>
      <c r="G9" s="463"/>
      <c r="H9" s="410"/>
    </row>
    <row r="10" spans="1:8" ht="15">
      <c r="A10" s="414"/>
      <c r="B10" s="26" t="s">
        <v>372</v>
      </c>
      <c r="C10" s="414"/>
      <c r="D10" s="414"/>
      <c r="E10" s="414"/>
      <c r="F10" s="414"/>
      <c r="G10" s="463"/>
      <c r="H10" s="410"/>
    </row>
    <row r="11" spans="1:8" ht="15">
      <c r="A11" s="415"/>
      <c r="B11" s="18" t="s">
        <v>373</v>
      </c>
      <c r="C11" s="415"/>
      <c r="D11" s="415"/>
      <c r="E11" s="415"/>
      <c r="F11" s="415"/>
      <c r="G11" s="465"/>
      <c r="H11" s="467"/>
    </row>
    <row r="12" spans="1:8" ht="15">
      <c r="A12" s="7"/>
      <c r="B12" s="14"/>
      <c r="C12" s="14"/>
      <c r="D12" s="14"/>
      <c r="E12" s="14"/>
      <c r="F12" s="14"/>
      <c r="G12" s="548"/>
      <c r="H12" s="549"/>
    </row>
    <row r="13" spans="1:8" ht="15">
      <c r="A13" s="27" t="s">
        <v>583</v>
      </c>
      <c r="B13" s="546"/>
      <c r="C13" s="546"/>
      <c r="D13" s="546"/>
      <c r="E13" s="546"/>
      <c r="F13" s="546"/>
      <c r="G13" s="541"/>
      <c r="H13" s="542"/>
    </row>
    <row r="14" spans="1:8" ht="15">
      <c r="A14" s="28" t="s">
        <v>379</v>
      </c>
      <c r="B14" s="547"/>
      <c r="C14" s="547"/>
      <c r="D14" s="547"/>
      <c r="E14" s="547"/>
      <c r="F14" s="547"/>
      <c r="G14" s="541"/>
      <c r="H14" s="542"/>
    </row>
    <row r="15" spans="1:8" ht="15">
      <c r="A15" s="29" t="s">
        <v>584</v>
      </c>
      <c r="B15" s="10"/>
      <c r="C15" s="10"/>
      <c r="D15" s="10"/>
      <c r="E15" s="10"/>
      <c r="F15" s="10"/>
      <c r="G15" s="541"/>
      <c r="H15" s="542"/>
    </row>
    <row r="16" spans="1:8" ht="15">
      <c r="A16" s="29" t="s">
        <v>585</v>
      </c>
      <c r="B16" s="10"/>
      <c r="C16" s="10"/>
      <c r="D16" s="10"/>
      <c r="E16" s="10"/>
      <c r="F16" s="10"/>
      <c r="G16" s="541"/>
      <c r="H16" s="542"/>
    </row>
    <row r="17" spans="1:8" ht="15">
      <c r="A17" s="29" t="s">
        <v>586</v>
      </c>
      <c r="B17" s="10"/>
      <c r="C17" s="10"/>
      <c r="D17" s="10"/>
      <c r="E17" s="10"/>
      <c r="F17" s="10"/>
      <c r="G17" s="541"/>
      <c r="H17" s="542"/>
    </row>
    <row r="18" spans="1:8" ht="15">
      <c r="A18" s="29" t="s">
        <v>587</v>
      </c>
      <c r="B18" s="70"/>
      <c r="C18" s="10"/>
      <c r="D18" s="10"/>
      <c r="E18" s="10"/>
      <c r="F18" s="10"/>
      <c r="G18" s="541"/>
      <c r="H18" s="542"/>
    </row>
    <row r="19" spans="1:8" ht="15">
      <c r="A19" s="29" t="s">
        <v>588</v>
      </c>
      <c r="B19" s="70"/>
      <c r="C19" s="10"/>
      <c r="D19" s="10"/>
      <c r="E19" s="10"/>
      <c r="F19" s="10"/>
      <c r="G19" s="541"/>
      <c r="H19" s="542"/>
    </row>
    <row r="20" spans="1:8" ht="15">
      <c r="A20" s="29" t="s">
        <v>589</v>
      </c>
      <c r="B20" s="70"/>
      <c r="C20" s="10"/>
      <c r="D20" s="10"/>
      <c r="E20" s="10"/>
      <c r="F20" s="10"/>
      <c r="G20" s="541"/>
      <c r="H20" s="542"/>
    </row>
    <row r="21" spans="1:8" ht="15">
      <c r="A21" s="29" t="s">
        <v>590</v>
      </c>
      <c r="B21" s="70"/>
      <c r="C21" s="10"/>
      <c r="D21" s="10"/>
      <c r="E21" s="10"/>
      <c r="F21" s="10"/>
      <c r="G21" s="541"/>
      <c r="H21" s="542"/>
    </row>
    <row r="22" spans="1:8" ht="15">
      <c r="A22" s="29" t="s">
        <v>591</v>
      </c>
      <c r="B22" s="70"/>
      <c r="C22" s="10"/>
      <c r="D22" s="10"/>
      <c r="E22" s="10"/>
      <c r="F22" s="10"/>
      <c r="G22" s="541"/>
      <c r="H22" s="542"/>
    </row>
    <row r="23" spans="1:8" ht="15">
      <c r="A23" s="29" t="s">
        <v>592</v>
      </c>
      <c r="B23" s="10"/>
      <c r="C23" s="10"/>
      <c r="D23" s="10"/>
      <c r="E23" s="10"/>
      <c r="F23" s="10"/>
      <c r="G23" s="541"/>
      <c r="H23" s="542"/>
    </row>
    <row r="24" spans="1:8" ht="15">
      <c r="A24" s="29" t="s">
        <v>593</v>
      </c>
      <c r="B24" s="10"/>
      <c r="C24" s="10"/>
      <c r="D24" s="10"/>
      <c r="E24" s="10"/>
      <c r="F24" s="10"/>
      <c r="G24" s="541"/>
      <c r="H24" s="542"/>
    </row>
    <row r="25" spans="1:8" ht="15">
      <c r="A25" s="29" t="s">
        <v>594</v>
      </c>
      <c r="B25" s="10"/>
      <c r="C25" s="10"/>
      <c r="D25" s="10"/>
      <c r="E25" s="10"/>
      <c r="F25" s="10"/>
      <c r="G25" s="541"/>
      <c r="H25" s="542"/>
    </row>
    <row r="26" spans="1:8" ht="15">
      <c r="A26" s="29" t="s">
        <v>595</v>
      </c>
      <c r="B26" s="10"/>
      <c r="C26" s="10"/>
      <c r="D26" s="10"/>
      <c r="E26" s="10"/>
      <c r="F26" s="10"/>
      <c r="G26" s="541"/>
      <c r="H26" s="542"/>
    </row>
    <row r="27" spans="1:8" ht="15">
      <c r="A27" s="13"/>
      <c r="B27" s="10"/>
      <c r="C27" s="10"/>
      <c r="D27" s="10"/>
      <c r="E27" s="10"/>
      <c r="F27" s="10"/>
      <c r="G27" s="541"/>
      <c r="H27" s="542"/>
    </row>
    <row r="28" spans="1:8" ht="15">
      <c r="A28" s="27" t="s">
        <v>596</v>
      </c>
      <c r="B28" s="72"/>
      <c r="C28" s="72"/>
      <c r="D28" s="72"/>
      <c r="E28" s="72"/>
      <c r="F28" s="72"/>
      <c r="G28" s="541"/>
      <c r="H28" s="542"/>
    </row>
    <row r="29" spans="1:8" ht="15">
      <c r="A29" s="29" t="s">
        <v>597</v>
      </c>
      <c r="B29" s="10"/>
      <c r="C29" s="10"/>
      <c r="D29" s="10"/>
      <c r="E29" s="10"/>
      <c r="F29" s="10"/>
      <c r="G29" s="541"/>
      <c r="H29" s="542"/>
    </row>
    <row r="30" spans="1:8" ht="15">
      <c r="A30" s="29" t="s">
        <v>598</v>
      </c>
      <c r="B30" s="10"/>
      <c r="C30" s="10"/>
      <c r="D30" s="10"/>
      <c r="E30" s="10"/>
      <c r="F30" s="10"/>
      <c r="G30" s="541"/>
      <c r="H30" s="542"/>
    </row>
    <row r="31" spans="1:8" ht="15">
      <c r="A31" s="29" t="s">
        <v>599</v>
      </c>
      <c r="B31" s="10"/>
      <c r="C31" s="10"/>
      <c r="D31" s="10"/>
      <c r="E31" s="10"/>
      <c r="F31" s="10"/>
      <c r="G31" s="541"/>
      <c r="H31" s="542"/>
    </row>
    <row r="32" spans="1:8" ht="15">
      <c r="A32" s="29" t="s">
        <v>600</v>
      </c>
      <c r="B32" s="545"/>
      <c r="C32" s="538"/>
      <c r="D32" s="538"/>
      <c r="E32" s="538"/>
      <c r="F32" s="538"/>
      <c r="G32" s="541"/>
      <c r="H32" s="542"/>
    </row>
    <row r="33" spans="1:8" ht="15">
      <c r="A33" s="30" t="s">
        <v>380</v>
      </c>
      <c r="B33" s="545"/>
      <c r="C33" s="538"/>
      <c r="D33" s="538"/>
      <c r="E33" s="538"/>
      <c r="F33" s="538"/>
      <c r="G33" s="541"/>
      <c r="H33" s="542"/>
    </row>
    <row r="34" spans="1:8" ht="15">
      <c r="A34" s="29" t="s">
        <v>601</v>
      </c>
      <c r="B34" s="10"/>
      <c r="C34" s="10"/>
      <c r="D34" s="10"/>
      <c r="E34" s="10"/>
      <c r="F34" s="10"/>
      <c r="G34" s="541"/>
      <c r="H34" s="542"/>
    </row>
    <row r="35" spans="1:8" ht="15">
      <c r="A35" s="13"/>
      <c r="B35" s="10"/>
      <c r="C35" s="10"/>
      <c r="D35" s="10"/>
      <c r="E35" s="10"/>
      <c r="F35" s="10"/>
      <c r="G35" s="541"/>
      <c r="H35" s="542"/>
    </row>
    <row r="36" spans="1:8" ht="15">
      <c r="A36" s="27" t="s">
        <v>602</v>
      </c>
      <c r="B36" s="10"/>
      <c r="C36" s="10"/>
      <c r="D36" s="10"/>
      <c r="E36" s="10"/>
      <c r="F36" s="10"/>
      <c r="G36" s="541"/>
      <c r="H36" s="542"/>
    </row>
    <row r="37" spans="1:8" ht="15">
      <c r="A37" s="29" t="s">
        <v>603</v>
      </c>
      <c r="B37" s="10"/>
      <c r="C37" s="10"/>
      <c r="D37" s="10"/>
      <c r="E37" s="10"/>
      <c r="F37" s="10"/>
      <c r="G37" s="541"/>
      <c r="H37" s="542"/>
    </row>
    <row r="38" spans="1:8" ht="15">
      <c r="A38" s="13"/>
      <c r="B38" s="8"/>
      <c r="C38" s="8"/>
      <c r="D38" s="8"/>
      <c r="E38" s="8"/>
      <c r="F38" s="8"/>
      <c r="G38" s="543"/>
      <c r="H38" s="544"/>
    </row>
    <row r="39" spans="1:8" ht="15">
      <c r="A39" s="27" t="s">
        <v>604</v>
      </c>
      <c r="B39" s="71"/>
      <c r="C39" s="71"/>
      <c r="D39" s="71"/>
      <c r="E39" s="71"/>
      <c r="F39" s="71"/>
      <c r="G39" s="541"/>
      <c r="H39" s="542"/>
    </row>
    <row r="40" spans="1:8" ht="15">
      <c r="A40" s="13"/>
      <c r="B40" s="8"/>
      <c r="C40" s="8"/>
      <c r="D40" s="8"/>
      <c r="E40" s="8"/>
      <c r="F40" s="8"/>
      <c r="G40" s="543"/>
      <c r="H40" s="544"/>
    </row>
    <row r="41" spans="1:8" ht="15">
      <c r="A41" s="31" t="s">
        <v>235</v>
      </c>
      <c r="B41" s="10"/>
      <c r="C41" s="10"/>
      <c r="D41" s="10"/>
      <c r="E41" s="10"/>
      <c r="F41" s="10"/>
      <c r="G41" s="541"/>
      <c r="H41" s="542"/>
    </row>
    <row r="42" spans="1:8" ht="15">
      <c r="A42" s="32" t="s">
        <v>381</v>
      </c>
      <c r="B42" s="538"/>
      <c r="C42" s="538"/>
      <c r="D42" s="538"/>
      <c r="E42" s="538"/>
      <c r="F42" s="538"/>
      <c r="G42" s="541"/>
      <c r="H42" s="542"/>
    </row>
    <row r="43" spans="1:8" ht="15">
      <c r="A43" s="32" t="s">
        <v>382</v>
      </c>
      <c r="B43" s="538"/>
      <c r="C43" s="538"/>
      <c r="D43" s="538"/>
      <c r="E43" s="538"/>
      <c r="F43" s="538"/>
      <c r="G43" s="541"/>
      <c r="H43" s="542"/>
    </row>
    <row r="44" spans="1:8" ht="15">
      <c r="A44" s="32" t="s">
        <v>383</v>
      </c>
      <c r="B44" s="538"/>
      <c r="C44" s="538"/>
      <c r="D44" s="538"/>
      <c r="E44" s="538"/>
      <c r="F44" s="538"/>
      <c r="G44" s="541"/>
      <c r="H44" s="542"/>
    </row>
    <row r="45" spans="1:8" ht="15">
      <c r="A45" s="32" t="s">
        <v>384</v>
      </c>
      <c r="B45" s="538"/>
      <c r="C45" s="538"/>
      <c r="D45" s="538"/>
      <c r="E45" s="538"/>
      <c r="F45" s="538"/>
      <c r="G45" s="541"/>
      <c r="H45" s="542"/>
    </row>
    <row r="46" spans="1:8" ht="15">
      <c r="A46" s="31" t="s">
        <v>385</v>
      </c>
      <c r="B46" s="10"/>
      <c r="C46" s="10"/>
      <c r="D46" s="10"/>
      <c r="E46" s="10"/>
      <c r="F46" s="10"/>
      <c r="G46" s="538"/>
      <c r="H46" s="538"/>
    </row>
    <row r="47" spans="1:8" ht="15">
      <c r="A47" s="15"/>
      <c r="B47" s="11"/>
      <c r="C47" s="11"/>
      <c r="D47" s="11"/>
      <c r="E47" s="16"/>
      <c r="F47" s="33"/>
      <c r="G47" s="34"/>
      <c r="H47" s="35"/>
    </row>
    <row r="52" spans="1:6" ht="15">
      <c r="A52" s="21" t="s">
        <v>581</v>
      </c>
      <c r="B52" s="25"/>
      <c r="C52" s="25"/>
      <c r="D52" s="387" t="s">
        <v>614</v>
      </c>
      <c r="E52" s="387"/>
      <c r="F52" s="387"/>
    </row>
    <row r="53" spans="1:6" ht="15">
      <c r="A53" s="21" t="s">
        <v>579</v>
      </c>
      <c r="B53" s="21"/>
      <c r="C53" s="25"/>
      <c r="D53" s="387" t="s">
        <v>580</v>
      </c>
      <c r="E53" s="387"/>
      <c r="F53" s="387"/>
    </row>
  </sheetData>
  <mergeCells count="66">
    <mergeCell ref="D52:F52"/>
    <mergeCell ref="D53:F53"/>
    <mergeCell ref="A4:H4"/>
    <mergeCell ref="A5:H5"/>
    <mergeCell ref="A6:H6"/>
    <mergeCell ref="A7:H7"/>
    <mergeCell ref="A8:A11"/>
    <mergeCell ref="C8:C11"/>
    <mergeCell ref="D8:D11"/>
    <mergeCell ref="E8:E11"/>
    <mergeCell ref="F8:F11"/>
    <mergeCell ref="G8:H11"/>
    <mergeCell ref="G12:H12"/>
    <mergeCell ref="B13:B14"/>
    <mergeCell ref="C13:C14"/>
    <mergeCell ref="D13:D14"/>
    <mergeCell ref="E13:E14"/>
    <mergeCell ref="F13:F14"/>
    <mergeCell ref="G13:H14"/>
    <mergeCell ref="G26:H26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B32:B33"/>
    <mergeCell ref="C32:C33"/>
    <mergeCell ref="D32:D33"/>
    <mergeCell ref="E32:E33"/>
    <mergeCell ref="F32:F33"/>
    <mergeCell ref="E42:E43"/>
    <mergeCell ref="F42:F43"/>
    <mergeCell ref="G42:H43"/>
    <mergeCell ref="G38:H38"/>
    <mergeCell ref="G27:H27"/>
    <mergeCell ref="G28:H28"/>
    <mergeCell ref="G29:H29"/>
    <mergeCell ref="G30:H30"/>
    <mergeCell ref="G31:H31"/>
    <mergeCell ref="G32:H33"/>
    <mergeCell ref="G34:H34"/>
    <mergeCell ref="G35:H35"/>
    <mergeCell ref="G36:H36"/>
    <mergeCell ref="G37:H37"/>
    <mergeCell ref="G46:H46"/>
    <mergeCell ref="A1:H1"/>
    <mergeCell ref="A2:H2"/>
    <mergeCell ref="A3:H3"/>
    <mergeCell ref="B44:B45"/>
    <mergeCell ref="C44:C45"/>
    <mergeCell ref="D44:D45"/>
    <mergeCell ref="E44:E45"/>
    <mergeCell ref="F44:F45"/>
    <mergeCell ref="G44:H45"/>
    <mergeCell ref="G39:H39"/>
    <mergeCell ref="G40:H40"/>
    <mergeCell ref="G41:H41"/>
    <mergeCell ref="B42:B43"/>
    <mergeCell ref="C42:C43"/>
    <mergeCell ref="D42:D43"/>
  </mergeCells>
  <printOptions/>
  <pageMargins left="0.7" right="0.7" top="0.75" bottom="0.75" header="0.3" footer="0.3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="90" zoomScaleSheetLayoutView="90" workbookViewId="0" topLeftCell="A1">
      <selection activeCell="G20" sqref="G20:H20"/>
    </sheetView>
  </sheetViews>
  <sheetFormatPr defaultColWidth="11.421875" defaultRowHeight="15"/>
  <cols>
    <col min="1" max="1" width="45.28125" style="125" bestFit="1" customWidth="1"/>
    <col min="2" max="2" width="12.421875" style="125" bestFit="1" customWidth="1"/>
    <col min="3" max="3" width="7.421875" style="125" bestFit="1" customWidth="1"/>
    <col min="4" max="4" width="9.57421875" style="125" customWidth="1"/>
    <col min="5" max="5" width="9.00390625" style="125" customWidth="1"/>
    <col min="6" max="6" width="8.57421875" style="125" customWidth="1"/>
    <col min="7" max="8" width="11.421875" style="125" customWidth="1"/>
    <col min="9" max="16384" width="11.421875" style="143" customWidth="1"/>
  </cols>
  <sheetData>
    <row r="1" spans="1:8" ht="15">
      <c r="A1" s="540" t="s">
        <v>694</v>
      </c>
      <c r="B1" s="540"/>
      <c r="C1" s="540"/>
      <c r="D1" s="540"/>
      <c r="E1" s="540"/>
      <c r="F1" s="540"/>
      <c r="G1" s="540"/>
      <c r="H1" s="540"/>
    </row>
    <row r="2" spans="1:8" ht="15">
      <c r="A2" s="552"/>
      <c r="B2" s="553"/>
      <c r="C2" s="553"/>
      <c r="D2" s="553"/>
      <c r="E2" s="553"/>
      <c r="F2" s="553"/>
      <c r="G2" s="553"/>
      <c r="H2" s="554"/>
    </row>
    <row r="3" spans="1:8" ht="15">
      <c r="A3" s="465" t="e">
        <f>'FORMATO 7 PRIyE'!A4</f>
        <v>#REF!</v>
      </c>
      <c r="B3" s="466"/>
      <c r="C3" s="466"/>
      <c r="D3" s="466"/>
      <c r="E3" s="466"/>
      <c r="F3" s="466"/>
      <c r="G3" s="466"/>
      <c r="H3" s="467"/>
    </row>
    <row r="4" spans="1:8" ht="15">
      <c r="A4" s="535" t="s">
        <v>386</v>
      </c>
      <c r="B4" s="423"/>
      <c r="C4" s="423"/>
      <c r="D4" s="423"/>
      <c r="E4" s="423"/>
      <c r="F4" s="423"/>
      <c r="G4" s="423"/>
      <c r="H4" s="536"/>
    </row>
    <row r="5" spans="1:8" ht="15">
      <c r="A5" s="461" t="s">
        <v>0</v>
      </c>
      <c r="B5" s="462"/>
      <c r="C5" s="462"/>
      <c r="D5" s="462"/>
      <c r="E5" s="462"/>
      <c r="F5" s="462"/>
      <c r="G5" s="462"/>
      <c r="H5" s="408"/>
    </row>
    <row r="6" spans="1:8" ht="15">
      <c r="A6" s="465" t="s">
        <v>368</v>
      </c>
      <c r="B6" s="466"/>
      <c r="C6" s="466"/>
      <c r="D6" s="466"/>
      <c r="E6" s="466"/>
      <c r="F6" s="466"/>
      <c r="G6" s="466"/>
      <c r="H6" s="467"/>
    </row>
    <row r="7" spans="1:8" ht="15">
      <c r="A7" s="413" t="s">
        <v>369</v>
      </c>
      <c r="B7" s="75" t="s">
        <v>387</v>
      </c>
      <c r="C7" s="413" t="s">
        <v>374</v>
      </c>
      <c r="D7" s="413" t="s">
        <v>375</v>
      </c>
      <c r="E7" s="413" t="s">
        <v>376</v>
      </c>
      <c r="F7" s="413" t="s">
        <v>377</v>
      </c>
      <c r="G7" s="461" t="s">
        <v>378</v>
      </c>
      <c r="H7" s="408"/>
    </row>
    <row r="8" spans="1:8" ht="15">
      <c r="A8" s="414"/>
      <c r="B8" s="83" t="s">
        <v>388</v>
      </c>
      <c r="C8" s="414"/>
      <c r="D8" s="414"/>
      <c r="E8" s="414"/>
      <c r="F8" s="414"/>
      <c r="G8" s="463"/>
      <c r="H8" s="410"/>
    </row>
    <row r="9" spans="1:8" ht="15">
      <c r="A9" s="415"/>
      <c r="B9" s="76" t="s">
        <v>389</v>
      </c>
      <c r="C9" s="415"/>
      <c r="D9" s="415"/>
      <c r="E9" s="415"/>
      <c r="F9" s="415"/>
      <c r="G9" s="465"/>
      <c r="H9" s="467"/>
    </row>
    <row r="10" spans="1:8" ht="15">
      <c r="A10" s="159" t="s">
        <v>695</v>
      </c>
      <c r="B10" s="91"/>
      <c r="C10" s="91"/>
      <c r="D10" s="91"/>
      <c r="E10" s="91"/>
      <c r="F10" s="91"/>
      <c r="G10" s="551"/>
      <c r="H10" s="431"/>
    </row>
    <row r="11" spans="1:8" ht="15">
      <c r="A11" s="30" t="s">
        <v>605</v>
      </c>
      <c r="B11" s="91"/>
      <c r="C11" s="91"/>
      <c r="D11" s="91"/>
      <c r="E11" s="91"/>
      <c r="F11" s="91"/>
      <c r="G11" s="537"/>
      <c r="H11" s="418"/>
    </row>
    <row r="12" spans="1:8" ht="15">
      <c r="A12" s="30" t="s">
        <v>606</v>
      </c>
      <c r="B12" s="91"/>
      <c r="C12" s="91"/>
      <c r="D12" s="91"/>
      <c r="E12" s="91"/>
      <c r="F12" s="91"/>
      <c r="G12" s="537"/>
      <c r="H12" s="418"/>
    </row>
    <row r="13" spans="1:8" ht="15">
      <c r="A13" s="30" t="s">
        <v>607</v>
      </c>
      <c r="B13" s="91"/>
      <c r="C13" s="91"/>
      <c r="D13" s="91"/>
      <c r="E13" s="91"/>
      <c r="F13" s="91"/>
      <c r="G13" s="537"/>
      <c r="H13" s="418"/>
    </row>
    <row r="14" spans="1:8" ht="15">
      <c r="A14" s="30" t="s">
        <v>608</v>
      </c>
      <c r="B14" s="550"/>
      <c r="C14" s="550"/>
      <c r="D14" s="550"/>
      <c r="E14" s="550"/>
      <c r="F14" s="550"/>
      <c r="G14" s="537"/>
      <c r="H14" s="418"/>
    </row>
    <row r="15" spans="1:8" ht="15">
      <c r="A15" s="30" t="s">
        <v>390</v>
      </c>
      <c r="B15" s="550"/>
      <c r="C15" s="550"/>
      <c r="D15" s="550"/>
      <c r="E15" s="550"/>
      <c r="F15" s="550"/>
      <c r="G15" s="537"/>
      <c r="H15" s="418"/>
    </row>
    <row r="16" spans="1:8" ht="15">
      <c r="A16" s="30" t="s">
        <v>609</v>
      </c>
      <c r="B16" s="91"/>
      <c r="C16" s="91"/>
      <c r="D16" s="91"/>
      <c r="E16" s="91"/>
      <c r="F16" s="91"/>
      <c r="G16" s="537"/>
      <c r="H16" s="418"/>
    </row>
    <row r="17" spans="1:8" ht="15">
      <c r="A17" s="30" t="s">
        <v>610</v>
      </c>
      <c r="B17" s="91"/>
      <c r="C17" s="91"/>
      <c r="D17" s="91"/>
      <c r="E17" s="91"/>
      <c r="F17" s="91"/>
      <c r="G17" s="537"/>
      <c r="H17" s="418"/>
    </row>
    <row r="18" spans="1:8" ht="15">
      <c r="A18" s="30" t="s">
        <v>611</v>
      </c>
      <c r="B18" s="91"/>
      <c r="C18" s="91"/>
      <c r="D18" s="91"/>
      <c r="E18" s="91"/>
      <c r="F18" s="91"/>
      <c r="G18" s="537"/>
      <c r="H18" s="418"/>
    </row>
    <row r="19" spans="1:8" ht="15">
      <c r="A19" s="30" t="s">
        <v>612</v>
      </c>
      <c r="B19" s="91"/>
      <c r="C19" s="91"/>
      <c r="D19" s="91"/>
      <c r="E19" s="91"/>
      <c r="F19" s="91"/>
      <c r="G19" s="537"/>
      <c r="H19" s="418"/>
    </row>
    <row r="20" spans="1:8" ht="15">
      <c r="A20" s="30" t="s">
        <v>613</v>
      </c>
      <c r="B20" s="89"/>
      <c r="C20" s="91"/>
      <c r="D20" s="91"/>
      <c r="E20" s="91"/>
      <c r="F20" s="91"/>
      <c r="G20" s="537"/>
      <c r="H20" s="418"/>
    </row>
    <row r="21" spans="1:8" ht="15">
      <c r="A21" s="32"/>
      <c r="B21" s="91"/>
      <c r="C21" s="91"/>
      <c r="D21" s="91"/>
      <c r="E21" s="91"/>
      <c r="F21" s="91"/>
      <c r="G21" s="537"/>
      <c r="H21" s="418"/>
    </row>
    <row r="22" spans="1:8" ht="15">
      <c r="A22" s="159" t="s">
        <v>696</v>
      </c>
      <c r="B22" s="91"/>
      <c r="C22" s="91"/>
      <c r="D22" s="91"/>
      <c r="E22" s="91"/>
      <c r="F22" s="91"/>
      <c r="G22" s="537"/>
      <c r="H22" s="418"/>
    </row>
    <row r="23" spans="1:8" ht="15">
      <c r="A23" s="30" t="s">
        <v>605</v>
      </c>
      <c r="B23" s="91"/>
      <c r="C23" s="91"/>
      <c r="D23" s="91"/>
      <c r="E23" s="91"/>
      <c r="F23" s="91"/>
      <c r="G23" s="537"/>
      <c r="H23" s="418"/>
    </row>
    <row r="24" spans="1:8" ht="15">
      <c r="A24" s="30" t="s">
        <v>606</v>
      </c>
      <c r="B24" s="91"/>
      <c r="C24" s="91"/>
      <c r="D24" s="91"/>
      <c r="E24" s="91"/>
      <c r="F24" s="91"/>
      <c r="G24" s="537"/>
      <c r="H24" s="418"/>
    </row>
    <row r="25" spans="1:8" ht="15">
      <c r="A25" s="30" t="s">
        <v>607</v>
      </c>
      <c r="B25" s="91"/>
      <c r="C25" s="91"/>
      <c r="D25" s="91"/>
      <c r="E25" s="91"/>
      <c r="F25" s="91"/>
      <c r="G25" s="537"/>
      <c r="H25" s="418"/>
    </row>
    <row r="26" spans="1:8" ht="15">
      <c r="A26" s="30" t="s">
        <v>608</v>
      </c>
      <c r="B26" s="550"/>
      <c r="C26" s="550"/>
      <c r="D26" s="550"/>
      <c r="E26" s="550"/>
      <c r="F26" s="550"/>
      <c r="G26" s="537"/>
      <c r="H26" s="418"/>
    </row>
    <row r="27" spans="1:8" ht="15">
      <c r="A27" s="30" t="s">
        <v>390</v>
      </c>
      <c r="B27" s="550"/>
      <c r="C27" s="550"/>
      <c r="D27" s="550"/>
      <c r="E27" s="550"/>
      <c r="F27" s="550"/>
      <c r="G27" s="537"/>
      <c r="H27" s="418"/>
    </row>
    <row r="28" spans="1:8" ht="15">
      <c r="A28" s="30" t="s">
        <v>609</v>
      </c>
      <c r="B28" s="91"/>
      <c r="C28" s="91"/>
      <c r="D28" s="91"/>
      <c r="E28" s="91"/>
      <c r="F28" s="91"/>
      <c r="G28" s="537"/>
      <c r="H28" s="418"/>
    </row>
    <row r="29" spans="1:8" ht="15">
      <c r="A29" s="30" t="s">
        <v>610</v>
      </c>
      <c r="B29" s="91"/>
      <c r="C29" s="91"/>
      <c r="D29" s="91"/>
      <c r="E29" s="91"/>
      <c r="F29" s="91"/>
      <c r="G29" s="537"/>
      <c r="H29" s="418"/>
    </row>
    <row r="30" spans="1:8" ht="15">
      <c r="A30" s="30" t="s">
        <v>611</v>
      </c>
      <c r="B30" s="91"/>
      <c r="C30" s="91"/>
      <c r="D30" s="91"/>
      <c r="E30" s="91"/>
      <c r="F30" s="91"/>
      <c r="G30" s="537"/>
      <c r="H30" s="418"/>
    </row>
    <row r="31" spans="1:8" ht="15">
      <c r="A31" s="30" t="s">
        <v>612</v>
      </c>
      <c r="B31" s="91"/>
      <c r="C31" s="91"/>
      <c r="D31" s="91"/>
      <c r="E31" s="91"/>
      <c r="F31" s="91"/>
      <c r="G31" s="537"/>
      <c r="H31" s="418"/>
    </row>
    <row r="32" spans="1:8" ht="15">
      <c r="A32" s="30" t="s">
        <v>613</v>
      </c>
      <c r="B32" s="89"/>
      <c r="C32" s="91"/>
      <c r="D32" s="91"/>
      <c r="E32" s="91"/>
      <c r="F32" s="91"/>
      <c r="G32" s="537"/>
      <c r="H32" s="418"/>
    </row>
    <row r="33" spans="1:8" ht="15">
      <c r="A33" s="32"/>
      <c r="B33" s="89"/>
      <c r="C33" s="91"/>
      <c r="D33" s="91"/>
      <c r="E33" s="91"/>
      <c r="F33" s="91"/>
      <c r="G33" s="537"/>
      <c r="H33" s="418"/>
    </row>
    <row r="34" spans="1:8" ht="15">
      <c r="A34" s="159" t="s">
        <v>697</v>
      </c>
      <c r="B34" s="89"/>
      <c r="C34" s="91"/>
      <c r="D34" s="91"/>
      <c r="E34" s="91"/>
      <c r="F34" s="91"/>
      <c r="G34" s="537"/>
      <c r="H34" s="418"/>
    </row>
    <row r="35" spans="1:8" ht="15">
      <c r="A35" s="92"/>
      <c r="B35" s="92"/>
      <c r="C35" s="92"/>
      <c r="D35" s="92"/>
      <c r="E35" s="92"/>
      <c r="F35" s="92"/>
      <c r="G35" s="160"/>
      <c r="H35" s="161"/>
    </row>
    <row r="39" spans="1:7" ht="15">
      <c r="A39" s="147" t="s">
        <v>581</v>
      </c>
      <c r="B39" s="140"/>
      <c r="C39" s="140"/>
      <c r="D39" s="388" t="s">
        <v>614</v>
      </c>
      <c r="E39" s="388"/>
      <c r="F39" s="388"/>
      <c r="G39" s="388"/>
    </row>
    <row r="40" spans="1:7" ht="15">
      <c r="A40" s="147" t="s">
        <v>579</v>
      </c>
      <c r="B40" s="147"/>
      <c r="C40" s="140"/>
      <c r="D40" s="388" t="s">
        <v>580</v>
      </c>
      <c r="E40" s="388"/>
      <c r="F40" s="388"/>
      <c r="G40" s="388"/>
    </row>
  </sheetData>
  <mergeCells count="47">
    <mergeCell ref="C26:C27"/>
    <mergeCell ref="B14:B15"/>
    <mergeCell ref="C14:C15"/>
    <mergeCell ref="D14:D15"/>
    <mergeCell ref="E14:E15"/>
    <mergeCell ref="F14:F15"/>
    <mergeCell ref="A7:A9"/>
    <mergeCell ref="C7:C9"/>
    <mergeCell ref="D7:D9"/>
    <mergeCell ref="E7:E9"/>
    <mergeCell ref="F7:F9"/>
    <mergeCell ref="A2:H2"/>
    <mergeCell ref="A3:H3"/>
    <mergeCell ref="A4:H4"/>
    <mergeCell ref="A5:H5"/>
    <mergeCell ref="A6:H6"/>
    <mergeCell ref="G7:H9"/>
    <mergeCell ref="G10:H10"/>
    <mergeCell ref="G11:H11"/>
    <mergeCell ref="G12:H12"/>
    <mergeCell ref="G13:H13"/>
    <mergeCell ref="A1:H1"/>
    <mergeCell ref="G26:H27"/>
    <mergeCell ref="G28:H28"/>
    <mergeCell ref="G29:H29"/>
    <mergeCell ref="G30:H30"/>
    <mergeCell ref="G21:H21"/>
    <mergeCell ref="G22:H22"/>
    <mergeCell ref="G23:H23"/>
    <mergeCell ref="G24:H24"/>
    <mergeCell ref="G25:H25"/>
    <mergeCell ref="B26:B27"/>
    <mergeCell ref="G14:H15"/>
    <mergeCell ref="G16:H16"/>
    <mergeCell ref="G17:H17"/>
    <mergeCell ref="G18:H18"/>
    <mergeCell ref="G19:H19"/>
    <mergeCell ref="D40:G40"/>
    <mergeCell ref="D39:G39"/>
    <mergeCell ref="G20:H20"/>
    <mergeCell ref="G33:H33"/>
    <mergeCell ref="G34:H34"/>
    <mergeCell ref="G31:H31"/>
    <mergeCell ref="G32:H32"/>
    <mergeCell ref="D26:D27"/>
    <mergeCell ref="E26:E27"/>
    <mergeCell ref="F26:F27"/>
  </mergeCells>
  <printOptions/>
  <pageMargins left="0.7" right="0.7" top="0.75" bottom="0.75" header="0.3" footer="0.3"/>
  <pageSetup horizontalDpi="600" verticalDpi="600" orientation="portrait" scale="7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80" zoomScaleSheetLayoutView="80" workbookViewId="0" topLeftCell="A1">
      <selection activeCell="A1" sqref="A1:H39"/>
    </sheetView>
  </sheetViews>
  <sheetFormatPr defaultColWidth="11.421875" defaultRowHeight="15"/>
  <cols>
    <col min="1" max="1" width="35.28125" style="125" customWidth="1"/>
    <col min="2" max="6" width="9.421875" style="125" bestFit="1" customWidth="1"/>
    <col min="7" max="7" width="28.00390625" style="125" customWidth="1"/>
    <col min="8" max="8" width="11.421875" style="125" customWidth="1"/>
    <col min="9" max="16384" width="11.421875" style="143" customWidth="1"/>
  </cols>
  <sheetData>
    <row r="1" spans="1:8" ht="15">
      <c r="A1" s="540" t="s">
        <v>615</v>
      </c>
      <c r="B1" s="540"/>
      <c r="C1" s="540"/>
      <c r="D1" s="540"/>
      <c r="E1" s="540"/>
      <c r="F1" s="540"/>
      <c r="G1" s="540"/>
      <c r="H1" s="540"/>
    </row>
    <row r="2" spans="1:8" ht="15">
      <c r="A2" s="552"/>
      <c r="B2" s="553"/>
      <c r="C2" s="553"/>
      <c r="D2" s="553"/>
      <c r="E2" s="553"/>
      <c r="F2" s="553"/>
      <c r="G2" s="553"/>
      <c r="H2" s="554"/>
    </row>
    <row r="3" spans="1:8" ht="15">
      <c r="A3" s="465" t="e">
        <f>'FORMATO 7c) RI'!A3:H3</f>
        <v>#REF!</v>
      </c>
      <c r="B3" s="466"/>
      <c r="C3" s="466"/>
      <c r="D3" s="466"/>
      <c r="E3" s="466"/>
      <c r="F3" s="466"/>
      <c r="G3" s="466"/>
      <c r="H3" s="467"/>
    </row>
    <row r="4" spans="1:8" ht="15">
      <c r="A4" s="535" t="s">
        <v>391</v>
      </c>
      <c r="B4" s="423"/>
      <c r="C4" s="423"/>
      <c r="D4" s="423"/>
      <c r="E4" s="423"/>
      <c r="F4" s="423"/>
      <c r="G4" s="423"/>
      <c r="H4" s="536"/>
    </row>
    <row r="5" spans="1:8" ht="15">
      <c r="A5" s="535" t="s">
        <v>0</v>
      </c>
      <c r="B5" s="423"/>
      <c r="C5" s="423"/>
      <c r="D5" s="423"/>
      <c r="E5" s="423"/>
      <c r="F5" s="423"/>
      <c r="G5" s="423"/>
      <c r="H5" s="536"/>
    </row>
    <row r="6" spans="1:8" ht="15">
      <c r="A6" s="413" t="s">
        <v>369</v>
      </c>
      <c r="B6" s="413" t="s">
        <v>616</v>
      </c>
      <c r="C6" s="413" t="s">
        <v>617</v>
      </c>
      <c r="D6" s="413" t="s">
        <v>618</v>
      </c>
      <c r="E6" s="413" t="s">
        <v>619</v>
      </c>
      <c r="F6" s="413" t="s">
        <v>620</v>
      </c>
      <c r="G6" s="461" t="s">
        <v>392</v>
      </c>
      <c r="H6" s="408"/>
    </row>
    <row r="7" spans="1:8" ht="15">
      <c r="A7" s="414"/>
      <c r="B7" s="414"/>
      <c r="C7" s="414"/>
      <c r="D7" s="414"/>
      <c r="E7" s="414"/>
      <c r="F7" s="414"/>
      <c r="G7" s="463" t="s">
        <v>393</v>
      </c>
      <c r="H7" s="410"/>
    </row>
    <row r="8" spans="1:8" ht="15">
      <c r="A8" s="415"/>
      <c r="B8" s="415"/>
      <c r="C8" s="415"/>
      <c r="D8" s="415"/>
      <c r="E8" s="415"/>
      <c r="F8" s="415"/>
      <c r="G8" s="465" t="s">
        <v>621</v>
      </c>
      <c r="H8" s="467"/>
    </row>
    <row r="9" spans="1:8" ht="33.75" customHeight="1">
      <c r="A9" s="162" t="s">
        <v>695</v>
      </c>
      <c r="B9" s="163"/>
      <c r="C9" s="163"/>
      <c r="D9" s="163"/>
      <c r="E9" s="163"/>
      <c r="F9" s="163"/>
      <c r="G9" s="556"/>
      <c r="H9" s="557"/>
    </row>
    <row r="10" spans="1:8" ht="33.75" customHeight="1">
      <c r="A10" s="162" t="s">
        <v>605</v>
      </c>
      <c r="B10" s="163"/>
      <c r="C10" s="163"/>
      <c r="D10" s="163"/>
      <c r="E10" s="163"/>
      <c r="F10" s="163"/>
      <c r="G10" s="556"/>
      <c r="H10" s="557"/>
    </row>
    <row r="11" spans="1:8" ht="33.75" customHeight="1">
      <c r="A11" s="162" t="s">
        <v>606</v>
      </c>
      <c r="B11" s="163"/>
      <c r="C11" s="163"/>
      <c r="D11" s="163"/>
      <c r="E11" s="163"/>
      <c r="F11" s="163"/>
      <c r="G11" s="556"/>
      <c r="H11" s="557"/>
    </row>
    <row r="12" spans="1:8" ht="33.75" customHeight="1">
      <c r="A12" s="162" t="s">
        <v>607</v>
      </c>
      <c r="B12" s="163"/>
      <c r="C12" s="163"/>
      <c r="D12" s="163"/>
      <c r="E12" s="163"/>
      <c r="F12" s="163"/>
      <c r="G12" s="556"/>
      <c r="H12" s="557"/>
    </row>
    <row r="13" spans="1:8" ht="33.75" customHeight="1">
      <c r="A13" s="162" t="s">
        <v>698</v>
      </c>
      <c r="B13" s="163"/>
      <c r="C13" s="163"/>
      <c r="D13" s="163"/>
      <c r="E13" s="163"/>
      <c r="F13" s="163"/>
      <c r="G13" s="556"/>
      <c r="H13" s="557"/>
    </row>
    <row r="14" spans="1:8" ht="33.75" customHeight="1">
      <c r="A14" s="162" t="s">
        <v>609</v>
      </c>
      <c r="B14" s="163"/>
      <c r="C14" s="163"/>
      <c r="D14" s="163"/>
      <c r="E14" s="163"/>
      <c r="F14" s="163"/>
      <c r="G14" s="556"/>
      <c r="H14" s="557"/>
    </row>
    <row r="15" spans="1:8" ht="33.75" customHeight="1">
      <c r="A15" s="162" t="s">
        <v>610</v>
      </c>
      <c r="B15" s="163"/>
      <c r="C15" s="163"/>
      <c r="D15" s="163"/>
      <c r="E15" s="163"/>
      <c r="F15" s="163"/>
      <c r="G15" s="556"/>
      <c r="H15" s="557"/>
    </row>
    <row r="16" spans="1:8" ht="33.75" customHeight="1">
      <c r="A16" s="162" t="s">
        <v>611</v>
      </c>
      <c r="B16" s="163"/>
      <c r="C16" s="163"/>
      <c r="D16" s="163"/>
      <c r="E16" s="163"/>
      <c r="F16" s="163"/>
      <c r="G16" s="556"/>
      <c r="H16" s="557"/>
    </row>
    <row r="17" spans="1:8" ht="33.75" customHeight="1">
      <c r="A17" s="162" t="s">
        <v>699</v>
      </c>
      <c r="B17" s="163"/>
      <c r="C17" s="163"/>
      <c r="D17" s="163"/>
      <c r="E17" s="163"/>
      <c r="F17" s="163"/>
      <c r="G17" s="556"/>
      <c r="H17" s="557"/>
    </row>
    <row r="18" spans="1:8" ht="33.75" customHeight="1">
      <c r="A18" s="162" t="s">
        <v>613</v>
      </c>
      <c r="B18" s="163"/>
      <c r="C18" s="163"/>
      <c r="D18" s="163"/>
      <c r="E18" s="163"/>
      <c r="F18" s="163"/>
      <c r="G18" s="556"/>
      <c r="H18" s="557"/>
    </row>
    <row r="19" spans="1:8" ht="33.75" customHeight="1">
      <c r="A19" s="162"/>
      <c r="B19" s="163"/>
      <c r="C19" s="163"/>
      <c r="D19" s="163"/>
      <c r="E19" s="163"/>
      <c r="F19" s="163"/>
      <c r="G19" s="556"/>
      <c r="H19" s="557"/>
    </row>
    <row r="20" spans="1:8" ht="33.75" customHeight="1">
      <c r="A20" s="162" t="s">
        <v>696</v>
      </c>
      <c r="B20" s="163"/>
      <c r="C20" s="163"/>
      <c r="D20" s="163"/>
      <c r="E20" s="163"/>
      <c r="F20" s="163"/>
      <c r="G20" s="556"/>
      <c r="H20" s="557"/>
    </row>
    <row r="21" spans="1:8" ht="33.75" customHeight="1">
      <c r="A21" s="162" t="s">
        <v>605</v>
      </c>
      <c r="B21" s="163"/>
      <c r="C21" s="163"/>
      <c r="D21" s="163"/>
      <c r="E21" s="163"/>
      <c r="F21" s="163"/>
      <c r="G21" s="556"/>
      <c r="H21" s="557"/>
    </row>
    <row r="22" spans="1:8" ht="33.75" customHeight="1">
      <c r="A22" s="162" t="s">
        <v>606</v>
      </c>
      <c r="B22" s="163"/>
      <c r="C22" s="163"/>
      <c r="D22" s="163"/>
      <c r="E22" s="163"/>
      <c r="F22" s="163"/>
      <c r="G22" s="556"/>
      <c r="H22" s="557"/>
    </row>
    <row r="23" spans="1:8" ht="33.75" customHeight="1">
      <c r="A23" s="162" t="s">
        <v>607</v>
      </c>
      <c r="B23" s="163"/>
      <c r="C23" s="163"/>
      <c r="D23" s="163"/>
      <c r="E23" s="163"/>
      <c r="F23" s="163"/>
      <c r="G23" s="556"/>
      <c r="H23" s="557"/>
    </row>
    <row r="24" spans="1:8" ht="33.75" customHeight="1">
      <c r="A24" s="162" t="s">
        <v>698</v>
      </c>
      <c r="B24" s="163"/>
      <c r="C24" s="163"/>
      <c r="D24" s="163"/>
      <c r="E24" s="163"/>
      <c r="F24" s="163"/>
      <c r="G24" s="556"/>
      <c r="H24" s="557"/>
    </row>
    <row r="25" spans="1:8" ht="33.75" customHeight="1">
      <c r="A25" s="162" t="s">
        <v>609</v>
      </c>
      <c r="B25" s="163"/>
      <c r="C25" s="163"/>
      <c r="D25" s="163"/>
      <c r="E25" s="163"/>
      <c r="F25" s="163"/>
      <c r="G25" s="556"/>
      <c r="H25" s="557"/>
    </row>
    <row r="26" spans="1:8" ht="33.75" customHeight="1">
      <c r="A26" s="162" t="s">
        <v>610</v>
      </c>
      <c r="B26" s="163"/>
      <c r="C26" s="163"/>
      <c r="D26" s="163"/>
      <c r="E26" s="163"/>
      <c r="F26" s="163"/>
      <c r="G26" s="556"/>
      <c r="H26" s="557"/>
    </row>
    <row r="27" spans="1:8" ht="33.75" customHeight="1">
      <c r="A27" s="162" t="s">
        <v>611</v>
      </c>
      <c r="B27" s="163"/>
      <c r="C27" s="163"/>
      <c r="D27" s="163"/>
      <c r="E27" s="163"/>
      <c r="F27" s="163"/>
      <c r="G27" s="556"/>
      <c r="H27" s="557"/>
    </row>
    <row r="28" spans="1:8" ht="33.75" customHeight="1">
      <c r="A28" s="162" t="s">
        <v>612</v>
      </c>
      <c r="B28" s="163"/>
      <c r="C28" s="163"/>
      <c r="D28" s="163"/>
      <c r="E28" s="163"/>
      <c r="F28" s="163"/>
      <c r="G28" s="556"/>
      <c r="H28" s="557"/>
    </row>
    <row r="29" spans="1:8" ht="33.75" customHeight="1">
      <c r="A29" s="162" t="s">
        <v>613</v>
      </c>
      <c r="B29" s="163"/>
      <c r="C29" s="163"/>
      <c r="D29" s="163"/>
      <c r="E29" s="163"/>
      <c r="F29" s="163"/>
      <c r="G29" s="556"/>
      <c r="H29" s="557"/>
    </row>
    <row r="30" spans="1:8" ht="33.75" customHeight="1">
      <c r="A30" s="162"/>
      <c r="B30" s="163"/>
      <c r="C30" s="163"/>
      <c r="D30" s="163"/>
      <c r="E30" s="163"/>
      <c r="F30" s="163"/>
      <c r="G30" s="556"/>
      <c r="H30" s="557"/>
    </row>
    <row r="31" spans="1:8" ht="33.75" customHeight="1">
      <c r="A31" s="162" t="s">
        <v>700</v>
      </c>
      <c r="B31" s="163"/>
      <c r="C31" s="163"/>
      <c r="D31" s="163"/>
      <c r="E31" s="163"/>
      <c r="F31" s="163"/>
      <c r="G31" s="556"/>
      <c r="H31" s="557"/>
    </row>
    <row r="32" spans="1:8" ht="33.75" customHeight="1">
      <c r="A32" s="162"/>
      <c r="B32" s="163"/>
      <c r="C32" s="163"/>
      <c r="D32" s="163"/>
      <c r="E32" s="163"/>
      <c r="F32" s="163"/>
      <c r="G32" s="556"/>
      <c r="H32" s="557"/>
    </row>
    <row r="33" spans="1:8" ht="15">
      <c r="A33" s="555" t="s">
        <v>394</v>
      </c>
      <c r="B33" s="555"/>
      <c r="C33" s="555"/>
      <c r="D33" s="555"/>
      <c r="E33" s="555"/>
      <c r="F33" s="555"/>
      <c r="G33" s="555"/>
      <c r="H33" s="555"/>
    </row>
    <row r="34" spans="1:8" ht="15">
      <c r="A34" s="558" t="s">
        <v>395</v>
      </c>
      <c r="B34" s="558"/>
      <c r="C34" s="558"/>
      <c r="D34" s="558"/>
      <c r="E34" s="558"/>
      <c r="F34" s="558"/>
      <c r="G34" s="558"/>
      <c r="H34" s="558"/>
    </row>
    <row r="38" spans="1:7" ht="15">
      <c r="A38" s="147" t="s">
        <v>581</v>
      </c>
      <c r="B38" s="140"/>
      <c r="C38" s="140"/>
      <c r="E38" s="147"/>
      <c r="F38" s="388" t="s">
        <v>614</v>
      </c>
      <c r="G38" s="388"/>
    </row>
    <row r="39" spans="1:7" ht="15">
      <c r="A39" s="147" t="s">
        <v>579</v>
      </c>
      <c r="B39" s="147"/>
      <c r="C39" s="140"/>
      <c r="E39" s="147"/>
      <c r="F39" s="388" t="s">
        <v>580</v>
      </c>
      <c r="G39" s="388"/>
    </row>
  </sheetData>
  <mergeCells count="42">
    <mergeCell ref="F38:G38"/>
    <mergeCell ref="F39:G39"/>
    <mergeCell ref="A2:H2"/>
    <mergeCell ref="A3:H3"/>
    <mergeCell ref="A4:H4"/>
    <mergeCell ref="A5:H5"/>
    <mergeCell ref="A6:A8"/>
    <mergeCell ref="B6:B8"/>
    <mergeCell ref="C6:C8"/>
    <mergeCell ref="D6:D8"/>
    <mergeCell ref="E6:E8"/>
    <mergeCell ref="F6:F8"/>
    <mergeCell ref="G17:H17"/>
    <mergeCell ref="G6:H6"/>
    <mergeCell ref="G7:H7"/>
    <mergeCell ref="G8:H8"/>
    <mergeCell ref="A34:H34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A1:H1"/>
    <mergeCell ref="A33:H33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9:H9"/>
    <mergeCell ref="G10:H10"/>
    <mergeCell ref="G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view="pageBreakPreview" zoomScale="120" zoomScaleSheetLayoutView="120" workbookViewId="0" topLeftCell="A1">
      <selection activeCell="A1" sqref="A1:F76"/>
    </sheetView>
  </sheetViews>
  <sheetFormatPr defaultColWidth="11.421875" defaultRowHeight="15"/>
  <cols>
    <col min="1" max="1" width="54.421875" style="125" bestFit="1" customWidth="1"/>
    <col min="2" max="2" width="10.7109375" style="125" customWidth="1"/>
    <col min="3" max="3" width="8.57421875" style="125" customWidth="1"/>
    <col min="4" max="4" width="10.28125" style="125" customWidth="1"/>
    <col min="5" max="5" width="10.57421875" style="125" customWidth="1"/>
    <col min="6" max="6" width="10.28125" style="125" customWidth="1"/>
    <col min="7" max="16384" width="11.421875" style="143" customWidth="1"/>
  </cols>
  <sheetData>
    <row r="1" spans="1:6" ht="15">
      <c r="A1" s="540" t="s">
        <v>701</v>
      </c>
      <c r="B1" s="540"/>
      <c r="C1" s="540"/>
      <c r="D1" s="540"/>
      <c r="E1" s="540"/>
      <c r="F1" s="540"/>
    </row>
    <row r="2" spans="1:6" ht="15">
      <c r="A2" s="461" t="e">
        <f>'FORMATO 7d) RE'!A3:H3</f>
        <v>#REF!</v>
      </c>
      <c r="B2" s="462"/>
      <c r="C2" s="462"/>
      <c r="D2" s="462"/>
      <c r="E2" s="462"/>
      <c r="F2" s="408"/>
    </row>
    <row r="3" spans="1:6" ht="15">
      <c r="A3" s="465" t="s">
        <v>396</v>
      </c>
      <c r="B3" s="466"/>
      <c r="C3" s="466"/>
      <c r="D3" s="466"/>
      <c r="E3" s="466"/>
      <c r="F3" s="467"/>
    </row>
    <row r="4" spans="1:6" ht="15">
      <c r="A4" s="559"/>
      <c r="B4" s="164" t="s">
        <v>397</v>
      </c>
      <c r="C4" s="561" t="s">
        <v>205</v>
      </c>
      <c r="D4" s="164" t="s">
        <v>399</v>
      </c>
      <c r="E4" s="164" t="s">
        <v>401</v>
      </c>
      <c r="F4" s="310" t="s">
        <v>403</v>
      </c>
    </row>
    <row r="5" spans="1:6" ht="15">
      <c r="A5" s="469"/>
      <c r="B5" s="164" t="s">
        <v>398</v>
      </c>
      <c r="C5" s="562"/>
      <c r="D5" s="164" t="s">
        <v>400</v>
      </c>
      <c r="E5" s="164" t="s">
        <v>402</v>
      </c>
      <c r="F5" s="310" t="s">
        <v>781</v>
      </c>
    </row>
    <row r="6" spans="1:6" ht="15">
      <c r="A6" s="560"/>
      <c r="B6" s="165"/>
      <c r="C6" s="563"/>
      <c r="D6" s="165"/>
      <c r="E6" s="165"/>
      <c r="F6" s="311" t="s">
        <v>782</v>
      </c>
    </row>
    <row r="7" spans="1:6" ht="15">
      <c r="A7" s="166" t="s">
        <v>404</v>
      </c>
      <c r="B7" s="167"/>
      <c r="C7" s="151"/>
      <c r="D7" s="151"/>
      <c r="E7" s="151"/>
      <c r="F7" s="151"/>
    </row>
    <row r="8" spans="1:6" ht="15">
      <c r="A8" s="95" t="s">
        <v>405</v>
      </c>
      <c r="B8" s="565"/>
      <c r="C8" s="565"/>
      <c r="D8" s="565"/>
      <c r="E8" s="565"/>
      <c r="F8" s="565"/>
    </row>
    <row r="9" spans="1:6" ht="15">
      <c r="A9" s="95" t="s">
        <v>406</v>
      </c>
      <c r="B9" s="565"/>
      <c r="C9" s="565"/>
      <c r="D9" s="565"/>
      <c r="E9" s="565"/>
      <c r="F9" s="565"/>
    </row>
    <row r="10" spans="1:6" ht="15">
      <c r="A10" s="95" t="s">
        <v>407</v>
      </c>
      <c r="B10" s="167"/>
      <c r="C10" s="151"/>
      <c r="D10" s="151"/>
      <c r="E10" s="151"/>
      <c r="F10" s="151"/>
    </row>
    <row r="11" spans="1:6" ht="15">
      <c r="A11" s="95"/>
      <c r="B11" s="167"/>
      <c r="C11" s="151"/>
      <c r="D11" s="151"/>
      <c r="E11" s="151"/>
      <c r="F11" s="151"/>
    </row>
    <row r="12" spans="1:6" ht="15">
      <c r="A12" s="166" t="s">
        <v>408</v>
      </c>
      <c r="B12" s="167"/>
      <c r="C12" s="151"/>
      <c r="D12" s="151"/>
      <c r="E12" s="151"/>
      <c r="F12" s="151"/>
    </row>
    <row r="13" spans="1:6" ht="15">
      <c r="A13" s="95" t="s">
        <v>409</v>
      </c>
      <c r="B13" s="167"/>
      <c r="C13" s="151"/>
      <c r="D13" s="151"/>
      <c r="E13" s="151"/>
      <c r="F13" s="151"/>
    </row>
    <row r="14" spans="1:6" ht="15">
      <c r="A14" s="24" t="s">
        <v>410</v>
      </c>
      <c r="B14" s="167"/>
      <c r="C14" s="151"/>
      <c r="D14" s="151"/>
      <c r="E14" s="151"/>
      <c r="F14" s="151"/>
    </row>
    <row r="15" spans="1:6" ht="15">
      <c r="A15" s="24" t="s">
        <v>411</v>
      </c>
      <c r="B15" s="167"/>
      <c r="C15" s="151"/>
      <c r="D15" s="151"/>
      <c r="E15" s="151"/>
      <c r="F15" s="151"/>
    </row>
    <row r="16" spans="1:6" ht="15">
      <c r="A16" s="24" t="s">
        <v>412</v>
      </c>
      <c r="B16" s="167"/>
      <c r="C16" s="151"/>
      <c r="D16" s="151"/>
      <c r="E16" s="151"/>
      <c r="F16" s="151"/>
    </row>
    <row r="17" spans="1:6" ht="15">
      <c r="A17" s="95" t="s">
        <v>413</v>
      </c>
      <c r="B17" s="167"/>
      <c r="C17" s="151"/>
      <c r="D17" s="151"/>
      <c r="E17" s="151"/>
      <c r="F17" s="151"/>
    </row>
    <row r="18" spans="1:6" ht="15">
      <c r="A18" s="24" t="s">
        <v>410</v>
      </c>
      <c r="B18" s="167"/>
      <c r="C18" s="151"/>
      <c r="D18" s="151"/>
      <c r="E18" s="151"/>
      <c r="F18" s="151"/>
    </row>
    <row r="19" spans="1:6" ht="15">
      <c r="A19" s="24" t="s">
        <v>411</v>
      </c>
      <c r="B19" s="167"/>
      <c r="C19" s="151"/>
      <c r="D19" s="151"/>
      <c r="E19" s="151"/>
      <c r="F19" s="151"/>
    </row>
    <row r="20" spans="1:6" ht="15">
      <c r="A20" s="24" t="s">
        <v>412</v>
      </c>
      <c r="B20" s="167"/>
      <c r="C20" s="151"/>
      <c r="D20" s="151"/>
      <c r="E20" s="151"/>
      <c r="F20" s="151"/>
    </row>
    <row r="21" spans="1:6" ht="15">
      <c r="A21" s="95" t="s">
        <v>414</v>
      </c>
      <c r="B21" s="167"/>
      <c r="C21" s="151"/>
      <c r="D21" s="151"/>
      <c r="E21" s="151"/>
      <c r="F21" s="151"/>
    </row>
    <row r="22" spans="1:6" ht="15">
      <c r="A22" s="95" t="s">
        <v>415</v>
      </c>
      <c r="B22" s="167"/>
      <c r="C22" s="151"/>
      <c r="D22" s="151"/>
      <c r="E22" s="151"/>
      <c r="F22" s="151"/>
    </row>
    <row r="23" spans="1:6" ht="15">
      <c r="A23" s="95" t="s">
        <v>416</v>
      </c>
      <c r="B23" s="167"/>
      <c r="C23" s="151"/>
      <c r="D23" s="151"/>
      <c r="E23" s="151"/>
      <c r="F23" s="151"/>
    </row>
    <row r="24" spans="1:6" ht="15">
      <c r="A24" s="95" t="s">
        <v>417</v>
      </c>
      <c r="B24" s="167"/>
      <c r="C24" s="151"/>
      <c r="D24" s="151"/>
      <c r="E24" s="151"/>
      <c r="F24" s="151"/>
    </row>
    <row r="25" spans="1:6" ht="15">
      <c r="A25" s="95" t="s">
        <v>418</v>
      </c>
      <c r="B25" s="167"/>
      <c r="C25" s="151"/>
      <c r="D25" s="151"/>
      <c r="E25" s="151"/>
      <c r="F25" s="151"/>
    </row>
    <row r="26" spans="1:6" ht="15">
      <c r="A26" s="95" t="s">
        <v>419</v>
      </c>
      <c r="B26" s="167"/>
      <c r="C26" s="151"/>
      <c r="D26" s="151"/>
      <c r="E26" s="151"/>
      <c r="F26" s="151"/>
    </row>
    <row r="27" spans="1:6" ht="15">
      <c r="A27" s="95" t="s">
        <v>420</v>
      </c>
      <c r="B27" s="167"/>
      <c r="C27" s="151"/>
      <c r="D27" s="151"/>
      <c r="E27" s="151"/>
      <c r="F27" s="151"/>
    </row>
    <row r="28" spans="1:6" ht="15">
      <c r="A28" s="95" t="s">
        <v>421</v>
      </c>
      <c r="B28" s="167"/>
      <c r="C28" s="151"/>
      <c r="D28" s="151"/>
      <c r="E28" s="151"/>
      <c r="F28" s="151"/>
    </row>
    <row r="29" spans="1:6" ht="15">
      <c r="A29" s="95"/>
      <c r="B29" s="167"/>
      <c r="C29" s="151"/>
      <c r="D29" s="151"/>
      <c r="E29" s="151"/>
      <c r="F29" s="151"/>
    </row>
    <row r="30" spans="1:6" ht="15">
      <c r="A30" s="166" t="s">
        <v>422</v>
      </c>
      <c r="B30" s="167"/>
      <c r="C30" s="151"/>
      <c r="D30" s="151"/>
      <c r="E30" s="151"/>
      <c r="F30" s="151"/>
    </row>
    <row r="31" spans="1:6" ht="15">
      <c r="A31" s="95" t="s">
        <v>423</v>
      </c>
      <c r="B31" s="167"/>
      <c r="C31" s="151"/>
      <c r="D31" s="151"/>
      <c r="E31" s="151"/>
      <c r="F31" s="151"/>
    </row>
    <row r="32" spans="1:6" ht="15">
      <c r="A32" s="95"/>
      <c r="B32" s="167"/>
      <c r="C32" s="151"/>
      <c r="D32" s="151"/>
      <c r="E32" s="151"/>
      <c r="F32" s="151"/>
    </row>
    <row r="33" spans="1:6" ht="15">
      <c r="A33" s="166" t="s">
        <v>424</v>
      </c>
      <c r="B33" s="167"/>
      <c r="C33" s="151"/>
      <c r="D33" s="151"/>
      <c r="E33" s="151"/>
      <c r="F33" s="151"/>
    </row>
    <row r="34" spans="1:6" ht="15">
      <c r="A34" s="95" t="s">
        <v>409</v>
      </c>
      <c r="B34" s="167"/>
      <c r="C34" s="151"/>
      <c r="D34" s="151"/>
      <c r="E34" s="151"/>
      <c r="F34" s="151"/>
    </row>
    <row r="35" spans="1:6" ht="15">
      <c r="A35" s="95" t="s">
        <v>413</v>
      </c>
      <c r="B35" s="167"/>
      <c r="C35" s="151"/>
      <c r="D35" s="151"/>
      <c r="E35" s="151"/>
      <c r="F35" s="151"/>
    </row>
    <row r="36" spans="1:6" ht="15">
      <c r="A36" s="95" t="s">
        <v>425</v>
      </c>
      <c r="B36" s="167"/>
      <c r="C36" s="151"/>
      <c r="D36" s="151"/>
      <c r="E36" s="151"/>
      <c r="F36" s="151"/>
    </row>
    <row r="37" spans="1:6" ht="15">
      <c r="A37" s="95"/>
      <c r="B37" s="167"/>
      <c r="C37" s="151"/>
      <c r="D37" s="151"/>
      <c r="E37" s="151"/>
      <c r="F37" s="151"/>
    </row>
    <row r="38" spans="1:6" ht="15">
      <c r="A38" s="166" t="s">
        <v>426</v>
      </c>
      <c r="B38" s="167"/>
      <c r="C38" s="151"/>
      <c r="D38" s="151"/>
      <c r="E38" s="151"/>
      <c r="F38" s="151"/>
    </row>
    <row r="39" spans="1:6" ht="15">
      <c r="A39" s="95" t="s">
        <v>427</v>
      </c>
      <c r="B39" s="167"/>
      <c r="C39" s="151"/>
      <c r="D39" s="151"/>
      <c r="E39" s="151"/>
      <c r="F39" s="151"/>
    </row>
    <row r="40" spans="1:6" ht="15">
      <c r="A40" s="95" t="s">
        <v>428</v>
      </c>
      <c r="B40" s="167"/>
      <c r="C40" s="151"/>
      <c r="D40" s="151"/>
      <c r="E40" s="151"/>
      <c r="F40" s="151"/>
    </row>
    <row r="41" spans="1:6" ht="15">
      <c r="A41" s="95" t="s">
        <v>429</v>
      </c>
      <c r="B41" s="167"/>
      <c r="C41" s="151"/>
      <c r="D41" s="151"/>
      <c r="E41" s="151"/>
      <c r="F41" s="151"/>
    </row>
    <row r="42" spans="1:6" ht="15">
      <c r="A42" s="95"/>
      <c r="B42" s="167"/>
      <c r="C42" s="151"/>
      <c r="D42" s="151"/>
      <c r="E42" s="151"/>
      <c r="F42" s="151"/>
    </row>
    <row r="43" spans="1:6" ht="15">
      <c r="A43" s="166" t="s">
        <v>430</v>
      </c>
      <c r="B43" s="167"/>
      <c r="C43" s="151"/>
      <c r="D43" s="151"/>
      <c r="E43" s="151"/>
      <c r="F43" s="151"/>
    </row>
    <row r="44" spans="1:6" ht="15">
      <c r="A44" s="95"/>
      <c r="B44" s="167"/>
      <c r="C44" s="151"/>
      <c r="D44" s="151"/>
      <c r="E44" s="151"/>
      <c r="F44" s="151"/>
    </row>
    <row r="45" spans="1:6" ht="15">
      <c r="A45" s="166" t="s">
        <v>431</v>
      </c>
      <c r="B45" s="167"/>
      <c r="C45" s="151"/>
      <c r="D45" s="151"/>
      <c r="E45" s="151"/>
      <c r="F45" s="151"/>
    </row>
    <row r="46" spans="1:6" ht="15">
      <c r="A46" s="95" t="s">
        <v>432</v>
      </c>
      <c r="B46" s="167"/>
      <c r="C46" s="151"/>
      <c r="D46" s="151"/>
      <c r="E46" s="151"/>
      <c r="F46" s="151"/>
    </row>
    <row r="47" spans="1:6" ht="15">
      <c r="A47" s="95" t="s">
        <v>433</v>
      </c>
      <c r="B47" s="167"/>
      <c r="C47" s="151"/>
      <c r="D47" s="151"/>
      <c r="E47" s="151"/>
      <c r="F47" s="151"/>
    </row>
    <row r="48" spans="1:6" ht="15">
      <c r="A48" s="95" t="s">
        <v>434</v>
      </c>
      <c r="B48" s="167"/>
      <c r="C48" s="151"/>
      <c r="D48" s="151"/>
      <c r="E48" s="151"/>
      <c r="F48" s="151"/>
    </row>
    <row r="49" spans="1:6" ht="15">
      <c r="A49" s="95"/>
      <c r="B49" s="167"/>
      <c r="C49" s="151"/>
      <c r="D49" s="151"/>
      <c r="E49" s="151"/>
      <c r="F49" s="151"/>
    </row>
    <row r="50" spans="1:6" ht="15">
      <c r="A50" s="166" t="s">
        <v>435</v>
      </c>
      <c r="B50" s="565"/>
      <c r="C50" s="565"/>
      <c r="D50" s="565"/>
      <c r="E50" s="565"/>
      <c r="F50" s="565"/>
    </row>
    <row r="51" spans="1:6" ht="15">
      <c r="A51" s="166" t="s">
        <v>436</v>
      </c>
      <c r="B51" s="565"/>
      <c r="C51" s="565"/>
      <c r="D51" s="565"/>
      <c r="E51" s="565"/>
      <c r="F51" s="565"/>
    </row>
    <row r="52" spans="1:6" ht="15">
      <c r="A52" s="95" t="s">
        <v>433</v>
      </c>
      <c r="B52" s="167"/>
      <c r="C52" s="151"/>
      <c r="D52" s="151"/>
      <c r="E52" s="151"/>
      <c r="F52" s="151"/>
    </row>
    <row r="53" spans="1:6" ht="15">
      <c r="A53" s="95" t="s">
        <v>434</v>
      </c>
      <c r="B53" s="167"/>
      <c r="C53" s="151"/>
      <c r="D53" s="151"/>
      <c r="E53" s="151"/>
      <c r="F53" s="151"/>
    </row>
    <row r="54" spans="1:6" ht="15">
      <c r="A54" s="95"/>
      <c r="B54" s="167"/>
      <c r="C54" s="151"/>
      <c r="D54" s="151"/>
      <c r="E54" s="151"/>
      <c r="F54" s="151"/>
    </row>
    <row r="55" spans="1:6" ht="15">
      <c r="A55" s="166" t="s">
        <v>437</v>
      </c>
      <c r="B55" s="167"/>
      <c r="C55" s="151"/>
      <c r="D55" s="151"/>
      <c r="E55" s="151"/>
      <c r="F55" s="151"/>
    </row>
    <row r="56" spans="1:6" ht="15">
      <c r="A56" s="95" t="s">
        <v>433</v>
      </c>
      <c r="B56" s="167"/>
      <c r="C56" s="151"/>
      <c r="D56" s="151"/>
      <c r="E56" s="151"/>
      <c r="F56" s="151"/>
    </row>
    <row r="57" spans="1:6" ht="15">
      <c r="A57" s="95" t="s">
        <v>434</v>
      </c>
      <c r="B57" s="167"/>
      <c r="C57" s="151"/>
      <c r="D57" s="151"/>
      <c r="E57" s="151"/>
      <c r="F57" s="151"/>
    </row>
    <row r="58" spans="1:6" ht="15">
      <c r="A58" s="95" t="s">
        <v>438</v>
      </c>
      <c r="B58" s="167"/>
      <c r="C58" s="151"/>
      <c r="D58" s="151"/>
      <c r="E58" s="151"/>
      <c r="F58" s="151"/>
    </row>
    <row r="59" spans="1:6" ht="15">
      <c r="A59" s="95"/>
      <c r="B59" s="167"/>
      <c r="C59" s="151"/>
      <c r="D59" s="151"/>
      <c r="E59" s="151"/>
      <c r="F59" s="151"/>
    </row>
    <row r="60" spans="1:6" ht="15">
      <c r="A60" s="166" t="s">
        <v>439</v>
      </c>
      <c r="B60" s="167"/>
      <c r="C60" s="151"/>
      <c r="D60" s="151"/>
      <c r="E60" s="151"/>
      <c r="F60" s="151"/>
    </row>
    <row r="61" spans="1:6" ht="15">
      <c r="A61" s="95" t="s">
        <v>433</v>
      </c>
      <c r="B61" s="167"/>
      <c r="C61" s="151"/>
      <c r="D61" s="151"/>
      <c r="E61" s="151"/>
      <c r="F61" s="151"/>
    </row>
    <row r="62" spans="1:6" ht="15">
      <c r="A62" s="95" t="s">
        <v>434</v>
      </c>
      <c r="B62" s="167"/>
      <c r="C62" s="151"/>
      <c r="D62" s="151"/>
      <c r="E62" s="151"/>
      <c r="F62" s="151"/>
    </row>
    <row r="63" spans="1:6" ht="15">
      <c r="A63" s="95"/>
      <c r="B63" s="167"/>
      <c r="C63" s="151"/>
      <c r="D63" s="151"/>
      <c r="E63" s="151"/>
      <c r="F63" s="151"/>
    </row>
    <row r="64" spans="1:6" ht="15">
      <c r="A64" s="166" t="s">
        <v>440</v>
      </c>
      <c r="B64" s="167"/>
      <c r="C64" s="151"/>
      <c r="D64" s="151"/>
      <c r="E64" s="151"/>
      <c r="F64" s="151"/>
    </row>
    <row r="65" spans="1:6" ht="15">
      <c r="A65" s="95" t="s">
        <v>441</v>
      </c>
      <c r="B65" s="167"/>
      <c r="C65" s="151"/>
      <c r="D65" s="151"/>
      <c r="E65" s="151"/>
      <c r="F65" s="151"/>
    </row>
    <row r="66" spans="1:6" ht="15">
      <c r="A66" s="95" t="s">
        <v>442</v>
      </c>
      <c r="B66" s="167"/>
      <c r="C66" s="151"/>
      <c r="D66" s="151"/>
      <c r="E66" s="151"/>
      <c r="F66" s="151"/>
    </row>
    <row r="67" spans="1:6" ht="15">
      <c r="A67" s="95"/>
      <c r="B67" s="167"/>
      <c r="C67" s="151"/>
      <c r="D67" s="151"/>
      <c r="E67" s="151"/>
      <c r="F67" s="151"/>
    </row>
    <row r="68" spans="1:6" ht="15">
      <c r="A68" s="166" t="s">
        <v>443</v>
      </c>
      <c r="B68" s="167"/>
      <c r="C68" s="151"/>
      <c r="D68" s="151"/>
      <c r="E68" s="151"/>
      <c r="F68" s="151"/>
    </row>
    <row r="69" spans="1:6" ht="15">
      <c r="A69" s="95" t="s">
        <v>444</v>
      </c>
      <c r="B69" s="167"/>
      <c r="C69" s="151"/>
      <c r="D69" s="151"/>
      <c r="E69" s="151"/>
      <c r="F69" s="151"/>
    </row>
    <row r="70" spans="1:6" ht="15">
      <c r="A70" s="95" t="s">
        <v>445</v>
      </c>
      <c r="B70" s="167"/>
      <c r="C70" s="151"/>
      <c r="D70" s="151"/>
      <c r="E70" s="151"/>
      <c r="F70" s="151"/>
    </row>
    <row r="71" spans="1:6" ht="15">
      <c r="A71" s="99"/>
      <c r="B71" s="168"/>
      <c r="C71" s="158"/>
      <c r="D71" s="158"/>
      <c r="E71" s="158"/>
      <c r="F71" s="158"/>
    </row>
    <row r="72" spans="1:6" ht="15">
      <c r="A72" s="555"/>
      <c r="B72" s="555"/>
      <c r="C72" s="555"/>
      <c r="D72" s="555"/>
      <c r="E72" s="555"/>
      <c r="F72" s="555"/>
    </row>
    <row r="75" spans="1:5" ht="15">
      <c r="A75" s="147" t="s">
        <v>581</v>
      </c>
      <c r="B75" s="140"/>
      <c r="C75" s="564" t="s">
        <v>614</v>
      </c>
      <c r="D75" s="564"/>
      <c r="E75" s="564"/>
    </row>
    <row r="76" spans="1:5" ht="15">
      <c r="A76" s="147" t="s">
        <v>579</v>
      </c>
      <c r="B76" s="147"/>
      <c r="C76" s="388" t="s">
        <v>580</v>
      </c>
      <c r="D76" s="388"/>
      <c r="E76" s="388"/>
    </row>
  </sheetData>
  <mergeCells count="18">
    <mergeCell ref="C75:E75"/>
    <mergeCell ref="C76:E76"/>
    <mergeCell ref="B8:B9"/>
    <mergeCell ref="C8:C9"/>
    <mergeCell ref="D8:D9"/>
    <mergeCell ref="E8:E9"/>
    <mergeCell ref="A72:F72"/>
    <mergeCell ref="B50:B51"/>
    <mergeCell ref="C50:C51"/>
    <mergeCell ref="D50:D51"/>
    <mergeCell ref="E50:E51"/>
    <mergeCell ref="F50:F51"/>
    <mergeCell ref="F8:F9"/>
    <mergeCell ref="A1:F1"/>
    <mergeCell ref="A2:F2"/>
    <mergeCell ref="A3:F3"/>
    <mergeCell ref="A4:A6"/>
    <mergeCell ref="C4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zoomScaleSheetLayoutView="70" workbookViewId="0" topLeftCell="A1">
      <selection activeCell="I25" sqref="I25:I27"/>
    </sheetView>
  </sheetViews>
  <sheetFormatPr defaultColWidth="11.421875" defaultRowHeight="15"/>
  <cols>
    <col min="1" max="1" width="12.28125" style="125" customWidth="1"/>
    <col min="2" max="2" width="8.140625" style="125" customWidth="1"/>
    <col min="3" max="3" width="21.7109375" style="125" customWidth="1"/>
    <col min="4" max="4" width="2.57421875" style="125" customWidth="1"/>
    <col min="5" max="5" width="24.8515625" style="125" bestFit="1" customWidth="1"/>
    <col min="6" max="6" width="2.57421875" style="125" customWidth="1"/>
    <col min="7" max="7" width="15.8515625" style="125" bestFit="1" customWidth="1"/>
    <col min="8" max="8" width="13.8515625" style="125" bestFit="1" customWidth="1"/>
    <col min="9" max="9" width="13.140625" style="125" bestFit="1" customWidth="1"/>
    <col min="10" max="10" width="23.57421875" style="125" bestFit="1" customWidth="1"/>
    <col min="11" max="11" width="11.8515625" style="125" bestFit="1" customWidth="1"/>
    <col min="12" max="16384" width="11.421875" style="143" customWidth="1"/>
  </cols>
  <sheetData>
    <row r="1" spans="1:11" ht="15">
      <c r="A1" s="566" t="s">
        <v>446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</row>
    <row r="2" spans="1:11" ht="12.75" customHeight="1">
      <c r="A2" s="567" t="s">
        <v>447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</row>
    <row r="3" spans="1:11" ht="13.5" customHeight="1">
      <c r="A3" s="567" t="s">
        <v>448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</row>
    <row r="4" spans="1:11" ht="6" customHeight="1">
      <c r="A4" s="568"/>
      <c r="B4" s="568"/>
      <c r="C4" s="568"/>
      <c r="D4" s="568"/>
      <c r="E4" s="568"/>
      <c r="F4" s="568"/>
      <c r="G4" s="568"/>
      <c r="H4" s="568"/>
      <c r="I4" s="568"/>
      <c r="J4" s="568"/>
      <c r="K4" s="568"/>
    </row>
    <row r="5" spans="1:11" ht="15">
      <c r="A5" s="552"/>
      <c r="B5" s="553"/>
      <c r="C5" s="553"/>
      <c r="D5" s="553"/>
      <c r="E5" s="553"/>
      <c r="F5" s="553"/>
      <c r="G5" s="553"/>
      <c r="H5" s="553"/>
      <c r="I5" s="553"/>
      <c r="J5" s="553"/>
      <c r="K5" s="554"/>
    </row>
    <row r="6" spans="1:11" ht="15">
      <c r="A6" s="463" t="e">
        <f>'FORMATO 8 IEA'!A2:F2</f>
        <v>#REF!</v>
      </c>
      <c r="B6" s="464"/>
      <c r="C6" s="464"/>
      <c r="D6" s="464"/>
      <c r="E6" s="464"/>
      <c r="F6" s="464"/>
      <c r="G6" s="464"/>
      <c r="H6" s="464"/>
      <c r="I6" s="464"/>
      <c r="J6" s="464"/>
      <c r="K6" s="410"/>
    </row>
    <row r="7" spans="1:11" ht="15">
      <c r="A7" s="463" t="s">
        <v>449</v>
      </c>
      <c r="B7" s="464"/>
      <c r="C7" s="464"/>
      <c r="D7" s="464"/>
      <c r="E7" s="464"/>
      <c r="F7" s="464"/>
      <c r="G7" s="464"/>
      <c r="H7" s="464"/>
      <c r="I7" s="464"/>
      <c r="J7" s="464"/>
      <c r="K7" s="410"/>
    </row>
    <row r="8" spans="1:11" ht="15">
      <c r="A8" s="463" t="s">
        <v>798</v>
      </c>
      <c r="B8" s="464"/>
      <c r="C8" s="464"/>
      <c r="D8" s="464"/>
      <c r="E8" s="464"/>
      <c r="F8" s="464"/>
      <c r="G8" s="464"/>
      <c r="H8" s="464"/>
      <c r="I8" s="464"/>
      <c r="J8" s="464"/>
      <c r="K8" s="410"/>
    </row>
    <row r="9" spans="1:11" ht="15">
      <c r="A9" s="465" t="s">
        <v>779</v>
      </c>
      <c r="B9" s="466"/>
      <c r="C9" s="466"/>
      <c r="D9" s="466"/>
      <c r="E9" s="466"/>
      <c r="F9" s="466"/>
      <c r="G9" s="466"/>
      <c r="H9" s="466"/>
      <c r="I9" s="466"/>
      <c r="J9" s="466"/>
      <c r="K9" s="467"/>
    </row>
    <row r="10" spans="1:11" ht="15">
      <c r="A10" s="446" t="s">
        <v>450</v>
      </c>
      <c r="B10" s="622"/>
      <c r="C10" s="447"/>
      <c r="D10" s="535" t="s">
        <v>451</v>
      </c>
      <c r="E10" s="423"/>
      <c r="F10" s="423"/>
      <c r="G10" s="536"/>
      <c r="H10" s="535" t="s">
        <v>452</v>
      </c>
      <c r="I10" s="536"/>
      <c r="J10" s="413" t="s">
        <v>453</v>
      </c>
      <c r="K10" s="413" t="s">
        <v>454</v>
      </c>
    </row>
    <row r="11" spans="1:11" ht="15">
      <c r="A11" s="623"/>
      <c r="B11" s="624"/>
      <c r="C11" s="625"/>
      <c r="D11" s="535" t="s">
        <v>455</v>
      </c>
      <c r="E11" s="536"/>
      <c r="F11" s="535" t="s">
        <v>456</v>
      </c>
      <c r="G11" s="536"/>
      <c r="H11" s="169"/>
      <c r="I11" s="169"/>
      <c r="J11" s="414"/>
      <c r="K11" s="414"/>
    </row>
    <row r="12" spans="1:11" ht="15">
      <c r="A12" s="623"/>
      <c r="B12" s="624"/>
      <c r="C12" s="625"/>
      <c r="D12" s="413"/>
      <c r="E12" s="170" t="s">
        <v>457</v>
      </c>
      <c r="F12" s="617"/>
      <c r="G12" s="170" t="s">
        <v>459</v>
      </c>
      <c r="H12" s="617" t="s">
        <v>461</v>
      </c>
      <c r="I12" s="171" t="s">
        <v>462</v>
      </c>
      <c r="J12" s="414"/>
      <c r="K12" s="414"/>
    </row>
    <row r="13" spans="1:11" ht="15">
      <c r="A13" s="448"/>
      <c r="B13" s="626"/>
      <c r="C13" s="449"/>
      <c r="D13" s="415"/>
      <c r="E13" s="172" t="s">
        <v>458</v>
      </c>
      <c r="F13" s="618"/>
      <c r="G13" s="172" t="s">
        <v>460</v>
      </c>
      <c r="H13" s="618"/>
      <c r="I13" s="173" t="s">
        <v>463</v>
      </c>
      <c r="J13" s="415"/>
      <c r="K13" s="415"/>
    </row>
    <row r="14" spans="1:11" ht="15">
      <c r="A14" s="586" t="s">
        <v>464</v>
      </c>
      <c r="B14" s="587"/>
      <c r="C14" s="587"/>
      <c r="D14" s="587"/>
      <c r="E14" s="587"/>
      <c r="F14" s="587"/>
      <c r="G14" s="587"/>
      <c r="H14" s="174"/>
      <c r="I14" s="174"/>
      <c r="J14" s="174"/>
      <c r="K14" s="175"/>
    </row>
    <row r="15" spans="1:11" ht="15">
      <c r="A15" s="457" t="s">
        <v>465</v>
      </c>
      <c r="B15" s="593"/>
      <c r="C15" s="593"/>
      <c r="D15" s="593"/>
      <c r="E15" s="593"/>
      <c r="F15" s="593"/>
      <c r="G15" s="593"/>
      <c r="H15" s="176"/>
      <c r="I15" s="176"/>
      <c r="J15" s="176"/>
      <c r="K15" s="177"/>
    </row>
    <row r="16" spans="1:11" ht="15">
      <c r="A16" s="178">
        <v>1</v>
      </c>
      <c r="B16" s="585" t="s">
        <v>466</v>
      </c>
      <c r="C16" s="585"/>
      <c r="D16" s="179"/>
      <c r="E16" s="180"/>
      <c r="F16" s="179"/>
      <c r="G16" s="180"/>
      <c r="H16" s="179"/>
      <c r="I16" s="179"/>
      <c r="J16" s="179"/>
      <c r="K16" s="181"/>
    </row>
    <row r="17" spans="1:11" ht="15">
      <c r="A17" s="574"/>
      <c r="B17" s="589" t="s">
        <v>467</v>
      </c>
      <c r="C17" s="608" t="s">
        <v>468</v>
      </c>
      <c r="D17" s="572"/>
      <c r="E17" s="151" t="s">
        <v>667</v>
      </c>
      <c r="F17" s="572"/>
      <c r="G17" s="611" t="s">
        <v>784</v>
      </c>
      <c r="H17" s="619">
        <v>0</v>
      </c>
      <c r="I17" s="572" t="s">
        <v>472</v>
      </c>
      <c r="J17" s="572" t="s">
        <v>473</v>
      </c>
      <c r="K17" s="572"/>
    </row>
    <row r="18" spans="1:11" ht="15">
      <c r="A18" s="575"/>
      <c r="B18" s="597"/>
      <c r="C18" s="610"/>
      <c r="D18" s="565"/>
      <c r="E18" s="151" t="s">
        <v>684</v>
      </c>
      <c r="F18" s="565"/>
      <c r="G18" s="615"/>
      <c r="H18" s="620"/>
      <c r="I18" s="565"/>
      <c r="J18" s="565"/>
      <c r="K18" s="565"/>
    </row>
    <row r="19" spans="1:14" ht="15">
      <c r="A19" s="576"/>
      <c r="B19" s="590"/>
      <c r="C19" s="609"/>
      <c r="D19" s="573"/>
      <c r="E19" s="151" t="s">
        <v>471</v>
      </c>
      <c r="F19" s="573"/>
      <c r="G19" s="612"/>
      <c r="H19" s="621"/>
      <c r="I19" s="573"/>
      <c r="J19" s="573"/>
      <c r="K19" s="573"/>
      <c r="M19" s="182"/>
      <c r="N19" s="182"/>
    </row>
    <row r="20" spans="1:11" ht="15">
      <c r="A20" s="574"/>
      <c r="B20" s="589" t="s">
        <v>474</v>
      </c>
      <c r="C20" s="608" t="s">
        <v>126</v>
      </c>
      <c r="D20" s="572"/>
      <c r="E20" s="183" t="s">
        <v>475</v>
      </c>
      <c r="F20" s="572"/>
      <c r="G20" s="611" t="s">
        <v>784</v>
      </c>
      <c r="H20" s="619">
        <f>'FORMATO 4 BP'!C24</f>
        <v>0</v>
      </c>
      <c r="I20" s="572" t="s">
        <v>472</v>
      </c>
      <c r="J20" s="572" t="s">
        <v>473</v>
      </c>
      <c r="K20" s="572"/>
    </row>
    <row r="21" spans="1:11" ht="15">
      <c r="A21" s="576"/>
      <c r="B21" s="590"/>
      <c r="C21" s="609"/>
      <c r="D21" s="573"/>
      <c r="E21" s="151" t="s">
        <v>476</v>
      </c>
      <c r="F21" s="573"/>
      <c r="G21" s="612"/>
      <c r="H21" s="620"/>
      <c r="I21" s="573"/>
      <c r="J21" s="573"/>
      <c r="K21" s="573"/>
    </row>
    <row r="22" spans="1:11" ht="15">
      <c r="A22" s="574"/>
      <c r="B22" s="589" t="s">
        <v>477</v>
      </c>
      <c r="C22" s="608" t="s">
        <v>478</v>
      </c>
      <c r="D22" s="572"/>
      <c r="E22" s="183" t="s">
        <v>479</v>
      </c>
      <c r="F22" s="572"/>
      <c r="G22" s="611" t="s">
        <v>784</v>
      </c>
      <c r="H22" s="613">
        <f>'FORMATO 4 BP'!D24</f>
        <v>30665062.990000002</v>
      </c>
      <c r="I22" s="572" t="s">
        <v>472</v>
      </c>
      <c r="J22" s="572" t="s">
        <v>473</v>
      </c>
      <c r="K22" s="572"/>
    </row>
    <row r="23" spans="1:11" ht="15">
      <c r="A23" s="576"/>
      <c r="B23" s="590"/>
      <c r="C23" s="609"/>
      <c r="D23" s="573"/>
      <c r="E23" s="151" t="s">
        <v>480</v>
      </c>
      <c r="F23" s="573"/>
      <c r="G23" s="612"/>
      <c r="H23" s="614"/>
      <c r="I23" s="573"/>
      <c r="J23" s="573"/>
      <c r="K23" s="573"/>
    </row>
    <row r="24" spans="1:11" ht="15">
      <c r="A24" s="178">
        <v>2</v>
      </c>
      <c r="B24" s="585" t="s">
        <v>481</v>
      </c>
      <c r="C24" s="585"/>
      <c r="D24" s="184"/>
      <c r="E24" s="184"/>
      <c r="F24" s="184"/>
      <c r="G24" s="185"/>
      <c r="H24" s="342"/>
      <c r="I24" s="184"/>
      <c r="J24" s="179"/>
      <c r="K24" s="186"/>
    </row>
    <row r="25" spans="1:11" ht="15">
      <c r="A25" s="574"/>
      <c r="B25" s="589" t="s">
        <v>467</v>
      </c>
      <c r="C25" s="608" t="s">
        <v>468</v>
      </c>
      <c r="D25" s="572"/>
      <c r="E25" s="151" t="s">
        <v>469</v>
      </c>
      <c r="F25" s="572"/>
      <c r="G25" s="611" t="s">
        <v>784</v>
      </c>
      <c r="H25" s="613">
        <v>0</v>
      </c>
      <c r="I25" s="572" t="s">
        <v>472</v>
      </c>
      <c r="J25" s="572" t="s">
        <v>473</v>
      </c>
      <c r="K25" s="572"/>
    </row>
    <row r="26" spans="1:11" ht="15">
      <c r="A26" s="575"/>
      <c r="B26" s="597"/>
      <c r="C26" s="610"/>
      <c r="D26" s="565"/>
      <c r="E26" s="151" t="s">
        <v>470</v>
      </c>
      <c r="F26" s="565"/>
      <c r="G26" s="615"/>
      <c r="H26" s="614"/>
      <c r="I26" s="565"/>
      <c r="J26" s="565"/>
      <c r="K26" s="565"/>
    </row>
    <row r="27" spans="1:11" ht="15">
      <c r="A27" s="576"/>
      <c r="B27" s="590"/>
      <c r="C27" s="609"/>
      <c r="D27" s="573"/>
      <c r="E27" s="151" t="s">
        <v>471</v>
      </c>
      <c r="F27" s="573"/>
      <c r="G27" s="612"/>
      <c r="H27" s="616"/>
      <c r="I27" s="573"/>
      <c r="J27" s="573"/>
      <c r="K27" s="573"/>
    </row>
    <row r="28" spans="1:11" ht="15">
      <c r="A28" s="574"/>
      <c r="B28" s="589" t="s">
        <v>474</v>
      </c>
      <c r="C28" s="608" t="s">
        <v>126</v>
      </c>
      <c r="D28" s="572"/>
      <c r="E28" s="183" t="s">
        <v>475</v>
      </c>
      <c r="F28" s="572"/>
      <c r="G28" s="611" t="s">
        <v>784</v>
      </c>
      <c r="H28" s="613">
        <f>'FORMATO 4 BP'!C68+1</f>
        <v>1.4800000004470348</v>
      </c>
      <c r="I28" s="572" t="s">
        <v>472</v>
      </c>
      <c r="J28" s="572" t="s">
        <v>473</v>
      </c>
      <c r="K28" s="572"/>
    </row>
    <row r="29" spans="1:11" ht="15">
      <c r="A29" s="576"/>
      <c r="B29" s="590"/>
      <c r="C29" s="609"/>
      <c r="D29" s="573"/>
      <c r="E29" s="151" t="s">
        <v>476</v>
      </c>
      <c r="F29" s="573"/>
      <c r="G29" s="612"/>
      <c r="H29" s="614"/>
      <c r="I29" s="573"/>
      <c r="J29" s="573"/>
      <c r="K29" s="573"/>
    </row>
    <row r="30" spans="1:11" ht="15">
      <c r="A30" s="574"/>
      <c r="B30" s="589" t="s">
        <v>477</v>
      </c>
      <c r="C30" s="608" t="s">
        <v>478</v>
      </c>
      <c r="D30" s="572"/>
      <c r="E30" s="183" t="s">
        <v>479</v>
      </c>
      <c r="F30" s="572"/>
      <c r="G30" s="611" t="s">
        <v>784</v>
      </c>
      <c r="H30" s="613">
        <f>'FORMATO 4 BP'!D68</f>
        <v>1282698.990000002</v>
      </c>
      <c r="I30" s="572" t="s">
        <v>472</v>
      </c>
      <c r="J30" s="572" t="s">
        <v>473</v>
      </c>
      <c r="K30" s="572"/>
    </row>
    <row r="31" spans="1:11" ht="15">
      <c r="A31" s="576"/>
      <c r="B31" s="590"/>
      <c r="C31" s="609"/>
      <c r="D31" s="573"/>
      <c r="E31" s="151" t="s">
        <v>480</v>
      </c>
      <c r="F31" s="573"/>
      <c r="G31" s="612"/>
      <c r="H31" s="614"/>
      <c r="I31" s="573"/>
      <c r="J31" s="573"/>
      <c r="K31" s="573"/>
    </row>
    <row r="32" spans="1:11" ht="15">
      <c r="A32" s="178">
        <v>3</v>
      </c>
      <c r="B32" s="585" t="s">
        <v>482</v>
      </c>
      <c r="C32" s="585"/>
      <c r="D32" s="184"/>
      <c r="E32" s="184"/>
      <c r="F32" s="184"/>
      <c r="G32" s="185"/>
      <c r="H32" s="342"/>
      <c r="I32" s="184"/>
      <c r="J32" s="179"/>
      <c r="K32" s="186"/>
    </row>
    <row r="33" spans="1:11" ht="24" customHeight="1">
      <c r="A33" s="187"/>
      <c r="B33" s="188" t="s">
        <v>467</v>
      </c>
      <c r="C33" s="189" t="s">
        <v>468</v>
      </c>
      <c r="D33" s="167"/>
      <c r="E33" s="151" t="s">
        <v>469</v>
      </c>
      <c r="F33" s="151"/>
      <c r="G33" s="98">
        <v>0</v>
      </c>
      <c r="H33" s="190">
        <v>0</v>
      </c>
      <c r="I33" s="167" t="s">
        <v>472</v>
      </c>
      <c r="J33" s="151" t="s">
        <v>483</v>
      </c>
      <c r="K33" s="151"/>
    </row>
    <row r="34" spans="1:11" ht="24" customHeight="1">
      <c r="A34" s="187"/>
      <c r="B34" s="188" t="s">
        <v>474</v>
      </c>
      <c r="C34" s="189" t="s">
        <v>126</v>
      </c>
      <c r="D34" s="191"/>
      <c r="E34" s="183" t="s">
        <v>484</v>
      </c>
      <c r="F34" s="183"/>
      <c r="G34" s="94">
        <v>0</v>
      </c>
      <c r="H34" s="192">
        <v>0</v>
      </c>
      <c r="I34" s="191" t="s">
        <v>472</v>
      </c>
      <c r="J34" s="183" t="s">
        <v>483</v>
      </c>
      <c r="K34" s="183"/>
    </row>
    <row r="35" spans="1:11" ht="15">
      <c r="A35" s="574"/>
      <c r="B35" s="589" t="s">
        <v>477</v>
      </c>
      <c r="C35" s="608" t="s">
        <v>478</v>
      </c>
      <c r="D35" s="572"/>
      <c r="E35" s="183" t="s">
        <v>479</v>
      </c>
      <c r="F35" s="572"/>
      <c r="G35" s="559">
        <v>0</v>
      </c>
      <c r="H35" s="591">
        <v>0</v>
      </c>
      <c r="I35" s="572" t="s">
        <v>472</v>
      </c>
      <c r="J35" s="572" t="s">
        <v>483</v>
      </c>
      <c r="K35" s="572"/>
    </row>
    <row r="36" spans="1:11" ht="15">
      <c r="A36" s="576"/>
      <c r="B36" s="590"/>
      <c r="C36" s="609"/>
      <c r="D36" s="573"/>
      <c r="E36" s="151" t="s">
        <v>480</v>
      </c>
      <c r="F36" s="573"/>
      <c r="G36" s="560"/>
      <c r="H36" s="592"/>
      <c r="I36" s="573"/>
      <c r="J36" s="573"/>
      <c r="K36" s="573"/>
    </row>
    <row r="37" spans="1:11" ht="15">
      <c r="A37" s="178">
        <v>4</v>
      </c>
      <c r="B37" s="585" t="s">
        <v>485</v>
      </c>
      <c r="C37" s="585"/>
      <c r="D37" s="184"/>
      <c r="E37" s="184"/>
      <c r="F37" s="184"/>
      <c r="G37" s="185"/>
      <c r="H37" s="193"/>
      <c r="I37" s="184"/>
      <c r="J37" s="179"/>
      <c r="K37" s="186"/>
    </row>
    <row r="38" spans="1:11" ht="15">
      <c r="A38" s="194"/>
      <c r="B38" s="195" t="s">
        <v>467</v>
      </c>
      <c r="C38" s="196" t="s">
        <v>486</v>
      </c>
      <c r="D38" s="179"/>
      <c r="E38" s="179"/>
      <c r="F38" s="179"/>
      <c r="G38" s="180"/>
      <c r="H38" s="197"/>
      <c r="I38" s="179"/>
      <c r="J38" s="179"/>
      <c r="K38" s="181"/>
    </row>
    <row r="39" spans="1:11" ht="15">
      <c r="A39" s="187"/>
      <c r="B39" s="188"/>
      <c r="C39" s="189" t="s">
        <v>487</v>
      </c>
      <c r="D39" s="167"/>
      <c r="E39" s="151" t="s">
        <v>488</v>
      </c>
      <c r="F39" s="151"/>
      <c r="G39" s="98">
        <v>0</v>
      </c>
      <c r="H39" s="154">
        <v>0</v>
      </c>
      <c r="I39" s="167" t="s">
        <v>472</v>
      </c>
      <c r="J39" s="151" t="s">
        <v>489</v>
      </c>
      <c r="K39" s="151"/>
    </row>
    <row r="40" spans="1:11" ht="15">
      <c r="A40" s="574"/>
      <c r="B40" s="589"/>
      <c r="C40" s="608" t="s">
        <v>490</v>
      </c>
      <c r="D40" s="572"/>
      <c r="E40" s="183" t="s">
        <v>491</v>
      </c>
      <c r="F40" s="572"/>
      <c r="G40" s="559">
        <v>0</v>
      </c>
      <c r="H40" s="591">
        <v>0</v>
      </c>
      <c r="I40" s="572" t="s">
        <v>472</v>
      </c>
      <c r="J40" s="572" t="s">
        <v>489</v>
      </c>
      <c r="K40" s="572"/>
    </row>
    <row r="41" spans="1:11" ht="15">
      <c r="A41" s="576"/>
      <c r="B41" s="590"/>
      <c r="C41" s="609"/>
      <c r="D41" s="573"/>
      <c r="E41" s="151" t="s">
        <v>492</v>
      </c>
      <c r="F41" s="573"/>
      <c r="G41" s="560"/>
      <c r="H41" s="592"/>
      <c r="I41" s="573"/>
      <c r="J41" s="573"/>
      <c r="K41" s="573"/>
    </row>
    <row r="42" spans="1:11" ht="15">
      <c r="A42" s="594"/>
      <c r="B42" s="589" t="s">
        <v>474</v>
      </c>
      <c r="C42" s="198" t="s">
        <v>493</v>
      </c>
      <c r="D42" s="569"/>
      <c r="E42" s="183" t="s">
        <v>495</v>
      </c>
      <c r="F42" s="569"/>
      <c r="G42" s="559">
        <v>0</v>
      </c>
      <c r="H42" s="591">
        <v>0</v>
      </c>
      <c r="I42" s="572" t="s">
        <v>472</v>
      </c>
      <c r="J42" s="572" t="s">
        <v>489</v>
      </c>
      <c r="K42" s="572"/>
    </row>
    <row r="43" spans="1:11" ht="15">
      <c r="A43" s="595"/>
      <c r="B43" s="590"/>
      <c r="C43" s="189" t="s">
        <v>494</v>
      </c>
      <c r="D43" s="571"/>
      <c r="E43" s="151" t="s">
        <v>496</v>
      </c>
      <c r="F43" s="571"/>
      <c r="G43" s="560"/>
      <c r="H43" s="592"/>
      <c r="I43" s="573"/>
      <c r="J43" s="573"/>
      <c r="K43" s="573"/>
    </row>
    <row r="44" spans="1:11" ht="15">
      <c r="A44" s="594"/>
      <c r="B44" s="589" t="s">
        <v>477</v>
      </c>
      <c r="C44" s="608" t="s">
        <v>497</v>
      </c>
      <c r="D44" s="569"/>
      <c r="E44" s="183" t="s">
        <v>498</v>
      </c>
      <c r="F44" s="569"/>
      <c r="G44" s="559">
        <v>0</v>
      </c>
      <c r="H44" s="591">
        <v>0</v>
      </c>
      <c r="I44" s="572" t="s">
        <v>472</v>
      </c>
      <c r="J44" s="572" t="s">
        <v>489</v>
      </c>
      <c r="K44" s="572"/>
    </row>
    <row r="45" spans="1:11" ht="15">
      <c r="A45" s="595"/>
      <c r="B45" s="590"/>
      <c r="C45" s="609"/>
      <c r="D45" s="571"/>
      <c r="E45" s="158" t="s">
        <v>499</v>
      </c>
      <c r="F45" s="571"/>
      <c r="G45" s="560"/>
      <c r="H45" s="592"/>
      <c r="I45" s="573"/>
      <c r="J45" s="573"/>
      <c r="K45" s="573"/>
    </row>
    <row r="46" spans="1:11" ht="15">
      <c r="A46" s="594"/>
      <c r="B46" s="589" t="s">
        <v>500</v>
      </c>
      <c r="C46" s="199" t="s">
        <v>501</v>
      </c>
      <c r="D46" s="569"/>
      <c r="E46" s="183" t="s">
        <v>495</v>
      </c>
      <c r="F46" s="569"/>
      <c r="G46" s="559">
        <v>0</v>
      </c>
      <c r="H46" s="591">
        <v>0</v>
      </c>
      <c r="I46" s="572" t="s">
        <v>472</v>
      </c>
      <c r="J46" s="572" t="s">
        <v>489</v>
      </c>
      <c r="K46" s="572"/>
    </row>
    <row r="47" spans="1:11" ht="15">
      <c r="A47" s="595"/>
      <c r="B47" s="590"/>
      <c r="C47" s="189" t="s">
        <v>502</v>
      </c>
      <c r="D47" s="571"/>
      <c r="E47" s="158" t="s">
        <v>496</v>
      </c>
      <c r="F47" s="571"/>
      <c r="G47" s="560"/>
      <c r="H47" s="592"/>
      <c r="I47" s="573"/>
      <c r="J47" s="573"/>
      <c r="K47" s="573"/>
    </row>
    <row r="48" spans="1:11" ht="15">
      <c r="A48" s="439"/>
      <c r="B48" s="439"/>
      <c r="C48" s="439"/>
      <c r="D48" s="439"/>
      <c r="E48" s="439"/>
      <c r="F48" s="439"/>
      <c r="G48" s="439"/>
      <c r="H48" s="439"/>
      <c r="I48" s="439"/>
      <c r="J48" s="439"/>
      <c r="K48" s="439"/>
    </row>
    <row r="49" spans="1:11" ht="15">
      <c r="A49" s="200">
        <v>5</v>
      </c>
      <c r="B49" s="585" t="s">
        <v>503</v>
      </c>
      <c r="C49" s="585"/>
      <c r="D49" s="184"/>
      <c r="E49" s="184"/>
      <c r="F49" s="184"/>
      <c r="G49" s="185"/>
      <c r="H49" s="184"/>
      <c r="I49" s="184"/>
      <c r="J49" s="184"/>
      <c r="K49" s="186"/>
    </row>
    <row r="50" spans="1:11" ht="15">
      <c r="A50" s="187"/>
      <c r="B50" s="188" t="s">
        <v>467</v>
      </c>
      <c r="C50" s="189" t="s">
        <v>504</v>
      </c>
      <c r="D50" s="167"/>
      <c r="E50" s="151" t="s">
        <v>505</v>
      </c>
      <c r="F50" s="151"/>
      <c r="G50" s="245"/>
      <c r="H50" s="201"/>
      <c r="I50" s="167" t="s">
        <v>472</v>
      </c>
      <c r="J50" s="151" t="s">
        <v>506</v>
      </c>
      <c r="K50" s="151"/>
    </row>
    <row r="51" spans="1:11" ht="15">
      <c r="A51" s="187"/>
      <c r="B51" s="188" t="s">
        <v>474</v>
      </c>
      <c r="C51" s="189" t="s">
        <v>478</v>
      </c>
      <c r="D51" s="191"/>
      <c r="E51" s="183" t="s">
        <v>505</v>
      </c>
      <c r="F51" s="183"/>
      <c r="G51" s="245"/>
      <c r="H51" s="202"/>
      <c r="I51" s="191" t="s">
        <v>472</v>
      </c>
      <c r="J51" s="203" t="s">
        <v>507</v>
      </c>
      <c r="K51" s="183"/>
    </row>
    <row r="52" spans="1:11" ht="15">
      <c r="A52" s="178">
        <v>6</v>
      </c>
      <c r="B52" s="585" t="s">
        <v>508</v>
      </c>
      <c r="C52" s="585"/>
      <c r="D52" s="184"/>
      <c r="E52" s="184"/>
      <c r="F52" s="184"/>
      <c r="G52" s="185"/>
      <c r="H52" s="184"/>
      <c r="I52" s="184"/>
      <c r="J52" s="179"/>
      <c r="K52" s="186"/>
    </row>
    <row r="53" spans="1:11" ht="15">
      <c r="A53" s="187"/>
      <c r="B53" s="188" t="s">
        <v>467</v>
      </c>
      <c r="C53" s="189" t="s">
        <v>504</v>
      </c>
      <c r="D53" s="167"/>
      <c r="E53" s="151" t="s">
        <v>476</v>
      </c>
      <c r="F53" s="151"/>
      <c r="G53" s="98">
        <v>0</v>
      </c>
      <c r="H53" s="190">
        <v>0</v>
      </c>
      <c r="I53" s="167" t="s">
        <v>472</v>
      </c>
      <c r="J53" s="158" t="s">
        <v>509</v>
      </c>
      <c r="K53" s="151"/>
    </row>
    <row r="54" spans="1:11" ht="15">
      <c r="A54" s="178">
        <v>7</v>
      </c>
      <c r="B54" s="585" t="s">
        <v>510</v>
      </c>
      <c r="C54" s="585"/>
      <c r="D54" s="184"/>
      <c r="E54" s="184"/>
      <c r="F54" s="184"/>
      <c r="G54" s="185"/>
      <c r="H54" s="193"/>
      <c r="I54" s="184"/>
      <c r="J54" s="179"/>
      <c r="K54" s="186"/>
    </row>
    <row r="55" spans="1:11" ht="15">
      <c r="A55" s="574"/>
      <c r="B55" s="589" t="s">
        <v>467</v>
      </c>
      <c r="C55" s="608" t="s">
        <v>468</v>
      </c>
      <c r="D55" s="572"/>
      <c r="E55" s="151" t="s">
        <v>511</v>
      </c>
      <c r="F55" s="572"/>
      <c r="G55" s="559">
        <v>0</v>
      </c>
      <c r="H55" s="591">
        <v>0</v>
      </c>
      <c r="I55" s="572" t="s">
        <v>472</v>
      </c>
      <c r="J55" s="572" t="s">
        <v>512</v>
      </c>
      <c r="K55" s="572"/>
    </row>
    <row r="56" spans="1:11" ht="15">
      <c r="A56" s="576"/>
      <c r="B56" s="590"/>
      <c r="C56" s="609"/>
      <c r="D56" s="573"/>
      <c r="E56" s="158" t="s">
        <v>241</v>
      </c>
      <c r="F56" s="573"/>
      <c r="G56" s="560"/>
      <c r="H56" s="592"/>
      <c r="I56" s="573"/>
      <c r="J56" s="573"/>
      <c r="K56" s="573"/>
    </row>
    <row r="57" spans="1:11" ht="15">
      <c r="A57" s="187"/>
      <c r="B57" s="188" t="s">
        <v>474</v>
      </c>
      <c r="C57" s="189" t="s">
        <v>126</v>
      </c>
      <c r="D57" s="167"/>
      <c r="E57" s="151" t="s">
        <v>488</v>
      </c>
      <c r="F57" s="151"/>
      <c r="G57" s="98">
        <v>0</v>
      </c>
      <c r="H57" s="192">
        <v>0</v>
      </c>
      <c r="I57" s="167" t="s">
        <v>472</v>
      </c>
      <c r="J57" s="183" t="s">
        <v>512</v>
      </c>
      <c r="K57" s="183"/>
    </row>
    <row r="58" spans="1:11" ht="15">
      <c r="A58" s="574"/>
      <c r="B58" s="589" t="s">
        <v>477</v>
      </c>
      <c r="C58" s="608" t="s">
        <v>478</v>
      </c>
      <c r="D58" s="572"/>
      <c r="E58" s="183" t="s">
        <v>491</v>
      </c>
      <c r="F58" s="572"/>
      <c r="G58" s="559">
        <v>0</v>
      </c>
      <c r="H58" s="591">
        <v>0</v>
      </c>
      <c r="I58" s="572" t="s">
        <v>472</v>
      </c>
      <c r="J58" s="572" t="s">
        <v>512</v>
      </c>
      <c r="K58" s="572"/>
    </row>
    <row r="59" spans="1:11" ht="15">
      <c r="A59" s="576"/>
      <c r="B59" s="590"/>
      <c r="C59" s="609"/>
      <c r="D59" s="573"/>
      <c r="E59" s="158" t="s">
        <v>492</v>
      </c>
      <c r="F59" s="573"/>
      <c r="G59" s="560"/>
      <c r="H59" s="592"/>
      <c r="I59" s="573"/>
      <c r="J59" s="573"/>
      <c r="K59" s="573"/>
    </row>
    <row r="60" spans="1:11" ht="15">
      <c r="A60" s="457" t="s">
        <v>513</v>
      </c>
      <c r="B60" s="593"/>
      <c r="C60" s="593"/>
      <c r="D60" s="593"/>
      <c r="E60" s="593"/>
      <c r="F60" s="593"/>
      <c r="G60" s="593"/>
      <c r="H60" s="176"/>
      <c r="I60" s="176"/>
      <c r="J60" s="176"/>
      <c r="K60" s="177"/>
    </row>
    <row r="61" spans="1:11" ht="15">
      <c r="A61" s="178">
        <v>1</v>
      </c>
      <c r="B61" s="585" t="s">
        <v>514</v>
      </c>
      <c r="C61" s="585"/>
      <c r="D61" s="179"/>
      <c r="E61" s="180"/>
      <c r="F61" s="179"/>
      <c r="G61" s="180"/>
      <c r="H61" s="179"/>
      <c r="I61" s="179"/>
      <c r="J61" s="179"/>
      <c r="K61" s="181"/>
    </row>
    <row r="62" spans="1:11" ht="15">
      <c r="A62" s="594"/>
      <c r="B62" s="589" t="s">
        <v>467</v>
      </c>
      <c r="C62" s="608" t="s">
        <v>515</v>
      </c>
      <c r="D62" s="572"/>
      <c r="E62" s="151" t="s">
        <v>516</v>
      </c>
      <c r="F62" s="572"/>
      <c r="G62" s="559">
        <v>0</v>
      </c>
      <c r="H62" s="569"/>
      <c r="I62" s="569"/>
      <c r="J62" s="572" t="s">
        <v>517</v>
      </c>
      <c r="K62" s="572"/>
    </row>
    <row r="63" spans="1:11" ht="15">
      <c r="A63" s="596"/>
      <c r="B63" s="597"/>
      <c r="C63" s="610"/>
      <c r="D63" s="565"/>
      <c r="E63" s="151" t="s">
        <v>511</v>
      </c>
      <c r="F63" s="565"/>
      <c r="G63" s="469"/>
      <c r="H63" s="570"/>
      <c r="I63" s="570"/>
      <c r="J63" s="565"/>
      <c r="K63" s="565"/>
    </row>
    <row r="64" spans="1:11" ht="15">
      <c r="A64" s="595"/>
      <c r="B64" s="590"/>
      <c r="C64" s="609"/>
      <c r="D64" s="573"/>
      <c r="E64" s="158" t="s">
        <v>241</v>
      </c>
      <c r="F64" s="573"/>
      <c r="G64" s="560"/>
      <c r="H64" s="571"/>
      <c r="I64" s="571"/>
      <c r="J64" s="573"/>
      <c r="K64" s="573"/>
    </row>
    <row r="65" spans="1:11" ht="15">
      <c r="A65" s="594"/>
      <c r="B65" s="589" t="s">
        <v>474</v>
      </c>
      <c r="C65" s="608" t="s">
        <v>518</v>
      </c>
      <c r="D65" s="572"/>
      <c r="E65" s="151" t="s">
        <v>516</v>
      </c>
      <c r="F65" s="572"/>
      <c r="G65" s="559">
        <v>0</v>
      </c>
      <c r="H65" s="569"/>
      <c r="I65" s="569"/>
      <c r="J65" s="572" t="s">
        <v>517</v>
      </c>
      <c r="K65" s="572"/>
    </row>
    <row r="66" spans="1:11" ht="15">
      <c r="A66" s="596"/>
      <c r="B66" s="597"/>
      <c r="C66" s="610"/>
      <c r="D66" s="565"/>
      <c r="E66" s="151" t="s">
        <v>511</v>
      </c>
      <c r="F66" s="565"/>
      <c r="G66" s="469"/>
      <c r="H66" s="570"/>
      <c r="I66" s="570"/>
      <c r="J66" s="565"/>
      <c r="K66" s="565"/>
    </row>
    <row r="67" spans="1:11" ht="15">
      <c r="A67" s="595"/>
      <c r="B67" s="590"/>
      <c r="C67" s="609"/>
      <c r="D67" s="573"/>
      <c r="E67" s="158" t="s">
        <v>519</v>
      </c>
      <c r="F67" s="573"/>
      <c r="G67" s="560"/>
      <c r="H67" s="571"/>
      <c r="I67" s="571"/>
      <c r="J67" s="573"/>
      <c r="K67" s="573"/>
    </row>
    <row r="68" spans="1:11" ht="15">
      <c r="A68" s="594"/>
      <c r="B68" s="589" t="s">
        <v>477</v>
      </c>
      <c r="C68" s="198" t="s">
        <v>520</v>
      </c>
      <c r="D68" s="572"/>
      <c r="E68" s="151" t="s">
        <v>516</v>
      </c>
      <c r="F68" s="572"/>
      <c r="G68" s="559">
        <v>0</v>
      </c>
      <c r="H68" s="569"/>
      <c r="I68" s="569"/>
      <c r="J68" s="572" t="s">
        <v>517</v>
      </c>
      <c r="K68" s="572"/>
    </row>
    <row r="69" spans="1:11" ht="15">
      <c r="A69" s="596"/>
      <c r="B69" s="597"/>
      <c r="C69" s="198" t="s">
        <v>521</v>
      </c>
      <c r="D69" s="565"/>
      <c r="E69" s="151" t="s">
        <v>511</v>
      </c>
      <c r="F69" s="565"/>
      <c r="G69" s="469"/>
      <c r="H69" s="570"/>
      <c r="I69" s="570"/>
      <c r="J69" s="565"/>
      <c r="K69" s="565"/>
    </row>
    <row r="70" spans="1:11" ht="15">
      <c r="A70" s="595"/>
      <c r="B70" s="590"/>
      <c r="C70" s="204"/>
      <c r="D70" s="573"/>
      <c r="E70" s="158" t="s">
        <v>241</v>
      </c>
      <c r="F70" s="573"/>
      <c r="G70" s="560"/>
      <c r="H70" s="571"/>
      <c r="I70" s="571"/>
      <c r="J70" s="573"/>
      <c r="K70" s="573"/>
    </row>
    <row r="71" spans="1:11" ht="15">
      <c r="A71" s="594"/>
      <c r="B71" s="589" t="s">
        <v>500</v>
      </c>
      <c r="C71" s="198" t="s">
        <v>522</v>
      </c>
      <c r="D71" s="572"/>
      <c r="E71" s="151" t="s">
        <v>516</v>
      </c>
      <c r="F71" s="572"/>
      <c r="G71" s="559">
        <v>0</v>
      </c>
      <c r="H71" s="569"/>
      <c r="I71" s="569"/>
      <c r="J71" s="572" t="s">
        <v>517</v>
      </c>
      <c r="K71" s="572"/>
    </row>
    <row r="72" spans="1:11" ht="15">
      <c r="A72" s="596"/>
      <c r="B72" s="597"/>
      <c r="C72" s="198" t="s">
        <v>523</v>
      </c>
      <c r="D72" s="565"/>
      <c r="E72" s="151" t="s">
        <v>511</v>
      </c>
      <c r="F72" s="565"/>
      <c r="G72" s="469"/>
      <c r="H72" s="570"/>
      <c r="I72" s="570"/>
      <c r="J72" s="565"/>
      <c r="K72" s="565"/>
    </row>
    <row r="73" spans="1:11" ht="15">
      <c r="A73" s="595"/>
      <c r="B73" s="590"/>
      <c r="C73" s="204"/>
      <c r="D73" s="573"/>
      <c r="E73" s="158" t="s">
        <v>524</v>
      </c>
      <c r="F73" s="573"/>
      <c r="G73" s="560"/>
      <c r="H73" s="571"/>
      <c r="I73" s="571"/>
      <c r="J73" s="573"/>
      <c r="K73" s="573"/>
    </row>
    <row r="74" spans="1:11" ht="15">
      <c r="A74" s="594"/>
      <c r="B74" s="589" t="s">
        <v>525</v>
      </c>
      <c r="C74" s="608" t="s">
        <v>526</v>
      </c>
      <c r="D74" s="572"/>
      <c r="E74" s="151" t="s">
        <v>511</v>
      </c>
      <c r="F74" s="572"/>
      <c r="G74" s="559">
        <v>0</v>
      </c>
      <c r="H74" s="569"/>
      <c r="I74" s="569"/>
      <c r="J74" s="572" t="s">
        <v>517</v>
      </c>
      <c r="K74" s="572"/>
    </row>
    <row r="75" spans="1:11" ht="15">
      <c r="A75" s="595"/>
      <c r="B75" s="590"/>
      <c r="C75" s="609"/>
      <c r="D75" s="573"/>
      <c r="E75" s="158" t="s">
        <v>527</v>
      </c>
      <c r="F75" s="573"/>
      <c r="G75" s="560"/>
      <c r="H75" s="571"/>
      <c r="I75" s="571"/>
      <c r="J75" s="573"/>
      <c r="K75" s="573"/>
    </row>
    <row r="76" spans="1:11" ht="15">
      <c r="A76" s="598">
        <v>2</v>
      </c>
      <c r="B76" s="600" t="s">
        <v>528</v>
      </c>
      <c r="C76" s="600"/>
      <c r="D76" s="602"/>
      <c r="E76" s="604"/>
      <c r="F76" s="602"/>
      <c r="G76" s="604"/>
      <c r="H76" s="602"/>
      <c r="I76" s="602"/>
      <c r="J76" s="602"/>
      <c r="K76" s="606"/>
    </row>
    <row r="77" spans="1:11" ht="15">
      <c r="A77" s="599"/>
      <c r="B77" s="601" t="s">
        <v>529</v>
      </c>
      <c r="C77" s="601"/>
      <c r="D77" s="603"/>
      <c r="E77" s="605"/>
      <c r="F77" s="603"/>
      <c r="G77" s="605"/>
      <c r="H77" s="603"/>
      <c r="I77" s="603"/>
      <c r="J77" s="603"/>
      <c r="K77" s="607"/>
    </row>
    <row r="78" spans="1:11" ht="15">
      <c r="A78" s="594"/>
      <c r="B78" s="589" t="s">
        <v>467</v>
      </c>
      <c r="C78" s="198" t="s">
        <v>530</v>
      </c>
      <c r="D78" s="572"/>
      <c r="E78" s="151" t="s">
        <v>532</v>
      </c>
      <c r="F78" s="572"/>
      <c r="G78" s="559">
        <v>0</v>
      </c>
      <c r="H78" s="569"/>
      <c r="I78" s="569"/>
      <c r="J78" s="572" t="s">
        <v>473</v>
      </c>
      <c r="K78" s="572"/>
    </row>
    <row r="79" spans="1:11" ht="15">
      <c r="A79" s="596"/>
      <c r="B79" s="597"/>
      <c r="C79" s="198" t="s">
        <v>531</v>
      </c>
      <c r="D79" s="565"/>
      <c r="E79" s="151" t="s">
        <v>511</v>
      </c>
      <c r="F79" s="565"/>
      <c r="G79" s="469"/>
      <c r="H79" s="570"/>
      <c r="I79" s="570"/>
      <c r="J79" s="565"/>
      <c r="K79" s="565"/>
    </row>
    <row r="80" spans="1:11" ht="15">
      <c r="A80" s="595"/>
      <c r="B80" s="590"/>
      <c r="C80" s="204"/>
      <c r="D80" s="573"/>
      <c r="E80" s="158" t="s">
        <v>241</v>
      </c>
      <c r="F80" s="573"/>
      <c r="G80" s="560"/>
      <c r="H80" s="571"/>
      <c r="I80" s="571"/>
      <c r="J80" s="573"/>
      <c r="K80" s="573"/>
    </row>
    <row r="81" spans="1:11" ht="15">
      <c r="A81" s="594"/>
      <c r="B81" s="589" t="s">
        <v>474</v>
      </c>
      <c r="C81" s="198" t="s">
        <v>533</v>
      </c>
      <c r="D81" s="572"/>
      <c r="E81" s="151" t="s">
        <v>532</v>
      </c>
      <c r="F81" s="572"/>
      <c r="G81" s="559">
        <v>0</v>
      </c>
      <c r="H81" s="569"/>
      <c r="I81" s="569"/>
      <c r="J81" s="572" t="s">
        <v>473</v>
      </c>
      <c r="K81" s="572"/>
    </row>
    <row r="82" spans="1:11" ht="15">
      <c r="A82" s="596"/>
      <c r="B82" s="597"/>
      <c r="C82" s="198" t="s">
        <v>534</v>
      </c>
      <c r="D82" s="565"/>
      <c r="E82" s="151" t="s">
        <v>511</v>
      </c>
      <c r="F82" s="565"/>
      <c r="G82" s="469"/>
      <c r="H82" s="570"/>
      <c r="I82" s="570"/>
      <c r="J82" s="565"/>
      <c r="K82" s="565"/>
    </row>
    <row r="83" spans="1:11" ht="15">
      <c r="A83" s="595"/>
      <c r="B83" s="590"/>
      <c r="C83" s="204"/>
      <c r="D83" s="573"/>
      <c r="E83" s="158" t="s">
        <v>241</v>
      </c>
      <c r="F83" s="573"/>
      <c r="G83" s="560"/>
      <c r="H83" s="571"/>
      <c r="I83" s="571"/>
      <c r="J83" s="573"/>
      <c r="K83" s="573"/>
    </row>
    <row r="84" spans="1:11" ht="15">
      <c r="A84" s="594"/>
      <c r="B84" s="589" t="s">
        <v>477</v>
      </c>
      <c r="C84" s="198" t="s">
        <v>535</v>
      </c>
      <c r="D84" s="572"/>
      <c r="E84" s="151" t="s">
        <v>532</v>
      </c>
      <c r="F84" s="572"/>
      <c r="G84" s="559">
        <v>0</v>
      </c>
      <c r="H84" s="569"/>
      <c r="I84" s="569"/>
      <c r="J84" s="572" t="s">
        <v>473</v>
      </c>
      <c r="K84" s="572"/>
    </row>
    <row r="85" spans="1:11" ht="15">
      <c r="A85" s="596"/>
      <c r="B85" s="597"/>
      <c r="C85" s="198" t="s">
        <v>536</v>
      </c>
      <c r="D85" s="565"/>
      <c r="E85" s="151" t="s">
        <v>511</v>
      </c>
      <c r="F85" s="565"/>
      <c r="G85" s="469"/>
      <c r="H85" s="570"/>
      <c r="I85" s="570"/>
      <c r="J85" s="565"/>
      <c r="K85" s="565"/>
    </row>
    <row r="86" spans="1:11" ht="15">
      <c r="A86" s="595"/>
      <c r="B86" s="590"/>
      <c r="C86" s="204"/>
      <c r="D86" s="573"/>
      <c r="E86" s="158" t="s">
        <v>241</v>
      </c>
      <c r="F86" s="573"/>
      <c r="G86" s="560"/>
      <c r="H86" s="571"/>
      <c r="I86" s="571"/>
      <c r="J86" s="573"/>
      <c r="K86" s="573"/>
    </row>
    <row r="87" spans="1:11" ht="15">
      <c r="A87" s="594"/>
      <c r="B87" s="589" t="s">
        <v>500</v>
      </c>
      <c r="C87" s="199" t="s">
        <v>537</v>
      </c>
      <c r="D87" s="572"/>
      <c r="E87" s="572" t="s">
        <v>539</v>
      </c>
      <c r="F87" s="572"/>
      <c r="G87" s="559">
        <v>0</v>
      </c>
      <c r="H87" s="569"/>
      <c r="I87" s="569"/>
      <c r="J87" s="572" t="s">
        <v>473</v>
      </c>
      <c r="K87" s="572"/>
    </row>
    <row r="88" spans="1:11" ht="15">
      <c r="A88" s="595"/>
      <c r="B88" s="590"/>
      <c r="C88" s="189" t="s">
        <v>538</v>
      </c>
      <c r="D88" s="573"/>
      <c r="E88" s="573"/>
      <c r="F88" s="573"/>
      <c r="G88" s="560"/>
      <c r="H88" s="571"/>
      <c r="I88" s="571"/>
      <c r="J88" s="573"/>
      <c r="K88" s="573"/>
    </row>
    <row r="89" spans="1:11" ht="15">
      <c r="A89" s="470"/>
      <c r="B89" s="470"/>
      <c r="C89" s="470"/>
      <c r="D89" s="470"/>
      <c r="E89" s="470"/>
      <c r="F89" s="470"/>
      <c r="G89" s="470"/>
      <c r="H89" s="470"/>
      <c r="I89" s="470"/>
      <c r="J89" s="470"/>
      <c r="K89" s="470"/>
    </row>
    <row r="90" spans="1:11" ht="15">
      <c r="A90" s="568"/>
      <c r="B90" s="568"/>
      <c r="C90" s="568"/>
      <c r="D90" s="568"/>
      <c r="E90" s="568"/>
      <c r="F90" s="568"/>
      <c r="G90" s="568"/>
      <c r="H90" s="568"/>
      <c r="I90" s="568"/>
      <c r="J90" s="568"/>
      <c r="K90" s="568"/>
    </row>
    <row r="91" spans="1:11" ht="15">
      <c r="A91" s="200">
        <v>3</v>
      </c>
      <c r="B91" s="585" t="s">
        <v>540</v>
      </c>
      <c r="C91" s="585"/>
      <c r="D91" s="184"/>
      <c r="E91" s="185"/>
      <c r="F91" s="184"/>
      <c r="G91" s="185"/>
      <c r="H91" s="184"/>
      <c r="I91" s="184"/>
      <c r="J91" s="184"/>
      <c r="K91" s="186"/>
    </row>
    <row r="92" spans="1:11" ht="15">
      <c r="A92" s="205"/>
      <c r="B92" s="188" t="s">
        <v>467</v>
      </c>
      <c r="C92" s="189" t="s">
        <v>541</v>
      </c>
      <c r="D92" s="168"/>
      <c r="E92" s="158" t="s">
        <v>542</v>
      </c>
      <c r="F92" s="158"/>
      <c r="G92" s="100">
        <v>0</v>
      </c>
      <c r="H92" s="206"/>
      <c r="I92" s="207"/>
      <c r="J92" s="151" t="s">
        <v>506</v>
      </c>
      <c r="K92" s="151"/>
    </row>
    <row r="93" spans="1:11" ht="15">
      <c r="A93" s="594"/>
      <c r="B93" s="589" t="s">
        <v>474</v>
      </c>
      <c r="C93" s="198" t="s">
        <v>543</v>
      </c>
      <c r="D93" s="572"/>
      <c r="E93" s="572" t="s">
        <v>542</v>
      </c>
      <c r="F93" s="572"/>
      <c r="G93" s="559">
        <v>0</v>
      </c>
      <c r="H93" s="569"/>
      <c r="I93" s="569"/>
      <c r="J93" s="572" t="s">
        <v>506</v>
      </c>
      <c r="K93" s="572"/>
    </row>
    <row r="94" spans="1:11" ht="15">
      <c r="A94" s="595"/>
      <c r="B94" s="590"/>
      <c r="C94" s="189" t="s">
        <v>544</v>
      </c>
      <c r="D94" s="573"/>
      <c r="E94" s="573"/>
      <c r="F94" s="573"/>
      <c r="G94" s="560"/>
      <c r="H94" s="571"/>
      <c r="I94" s="571"/>
      <c r="J94" s="573"/>
      <c r="K94" s="573"/>
    </row>
    <row r="95" spans="1:11" ht="15">
      <c r="A95" s="208"/>
      <c r="B95" s="209"/>
      <c r="C95" s="209"/>
      <c r="D95" s="209"/>
      <c r="E95" s="209"/>
      <c r="F95" s="209"/>
      <c r="G95" s="209"/>
      <c r="H95" s="209"/>
      <c r="I95" s="209"/>
      <c r="J95" s="209"/>
      <c r="K95" s="89"/>
    </row>
    <row r="96" spans="1:11" ht="15">
      <c r="A96" s="586" t="s">
        <v>545</v>
      </c>
      <c r="B96" s="587"/>
      <c r="C96" s="587"/>
      <c r="D96" s="587"/>
      <c r="E96" s="587"/>
      <c r="F96" s="587"/>
      <c r="G96" s="587"/>
      <c r="H96" s="174"/>
      <c r="I96" s="174"/>
      <c r="J96" s="174"/>
      <c r="K96" s="175"/>
    </row>
    <row r="97" spans="1:11" ht="15">
      <c r="A97" s="457" t="s">
        <v>465</v>
      </c>
      <c r="B97" s="593"/>
      <c r="C97" s="593"/>
      <c r="D97" s="593"/>
      <c r="E97" s="593"/>
      <c r="F97" s="593"/>
      <c r="G97" s="593"/>
      <c r="H97" s="176"/>
      <c r="I97" s="176"/>
      <c r="J97" s="176"/>
      <c r="K97" s="177"/>
    </row>
    <row r="98" spans="1:11" ht="15">
      <c r="A98" s="178">
        <v>1</v>
      </c>
      <c r="B98" s="585" t="s">
        <v>546</v>
      </c>
      <c r="C98" s="585"/>
      <c r="D98" s="179"/>
      <c r="E98" s="180"/>
      <c r="F98" s="179"/>
      <c r="G98" s="180"/>
      <c r="H98" s="179"/>
      <c r="I98" s="179"/>
      <c r="J98" s="179"/>
      <c r="K98" s="181"/>
    </row>
    <row r="99" spans="1:11" ht="15">
      <c r="A99" s="187"/>
      <c r="B99" s="188" t="s">
        <v>467</v>
      </c>
      <c r="C99" s="189" t="s">
        <v>547</v>
      </c>
      <c r="D99" s="167"/>
      <c r="E99" s="151" t="s">
        <v>548</v>
      </c>
      <c r="F99" s="151"/>
      <c r="G99" s="98">
        <v>0</v>
      </c>
      <c r="H99" s="190">
        <v>0</v>
      </c>
      <c r="I99" s="167" t="s">
        <v>472</v>
      </c>
      <c r="J99" s="151" t="s">
        <v>549</v>
      </c>
      <c r="K99" s="151"/>
    </row>
    <row r="100" spans="1:11" ht="15">
      <c r="A100" s="574"/>
      <c r="B100" s="589" t="s">
        <v>474</v>
      </c>
      <c r="C100" s="198" t="s">
        <v>550</v>
      </c>
      <c r="D100" s="572"/>
      <c r="E100" s="572" t="s">
        <v>552</v>
      </c>
      <c r="F100" s="572"/>
      <c r="G100" s="559">
        <v>0</v>
      </c>
      <c r="H100" s="591">
        <v>0</v>
      </c>
      <c r="I100" s="572" t="s">
        <v>472</v>
      </c>
      <c r="J100" s="572" t="s">
        <v>549</v>
      </c>
      <c r="K100" s="572"/>
    </row>
    <row r="101" spans="1:11" ht="15">
      <c r="A101" s="576"/>
      <c r="B101" s="590"/>
      <c r="C101" s="189" t="s">
        <v>551</v>
      </c>
      <c r="D101" s="573"/>
      <c r="E101" s="573"/>
      <c r="F101" s="573"/>
      <c r="G101" s="560"/>
      <c r="H101" s="592"/>
      <c r="I101" s="573"/>
      <c r="J101" s="573"/>
      <c r="K101" s="573"/>
    </row>
    <row r="102" spans="1:11" ht="15">
      <c r="A102" s="574"/>
      <c r="B102" s="589" t="s">
        <v>477</v>
      </c>
      <c r="C102" s="198" t="s">
        <v>550</v>
      </c>
      <c r="D102" s="572"/>
      <c r="E102" s="572" t="s">
        <v>552</v>
      </c>
      <c r="F102" s="572"/>
      <c r="G102" s="559">
        <v>0</v>
      </c>
      <c r="H102" s="591">
        <v>0</v>
      </c>
      <c r="I102" s="572" t="s">
        <v>472</v>
      </c>
      <c r="J102" s="572" t="s">
        <v>549</v>
      </c>
      <c r="K102" s="572"/>
    </row>
    <row r="103" spans="1:11" ht="15">
      <c r="A103" s="576"/>
      <c r="B103" s="590"/>
      <c r="C103" s="189" t="s">
        <v>553</v>
      </c>
      <c r="D103" s="573"/>
      <c r="E103" s="573"/>
      <c r="F103" s="573"/>
      <c r="G103" s="560"/>
      <c r="H103" s="592"/>
      <c r="I103" s="573"/>
      <c r="J103" s="573"/>
      <c r="K103" s="573"/>
    </row>
    <row r="104" spans="1:11" ht="15">
      <c r="A104" s="574"/>
      <c r="B104" s="589" t="s">
        <v>500</v>
      </c>
      <c r="C104" s="198" t="s">
        <v>550</v>
      </c>
      <c r="D104" s="572"/>
      <c r="E104" s="572" t="s">
        <v>552</v>
      </c>
      <c r="F104" s="572"/>
      <c r="G104" s="559">
        <v>0</v>
      </c>
      <c r="H104" s="591">
        <v>0</v>
      </c>
      <c r="I104" s="572" t="s">
        <v>472</v>
      </c>
      <c r="J104" s="572" t="s">
        <v>549</v>
      </c>
      <c r="K104" s="572"/>
    </row>
    <row r="105" spans="1:11" ht="15">
      <c r="A105" s="576"/>
      <c r="B105" s="590"/>
      <c r="C105" s="189" t="s">
        <v>554</v>
      </c>
      <c r="D105" s="573"/>
      <c r="E105" s="573"/>
      <c r="F105" s="573"/>
      <c r="G105" s="560"/>
      <c r="H105" s="592"/>
      <c r="I105" s="573"/>
      <c r="J105" s="573"/>
      <c r="K105" s="573"/>
    </row>
    <row r="106" spans="1:11" ht="15">
      <c r="A106" s="574"/>
      <c r="B106" s="589" t="s">
        <v>525</v>
      </c>
      <c r="C106" s="198" t="s">
        <v>550</v>
      </c>
      <c r="D106" s="572"/>
      <c r="E106" s="572"/>
      <c r="F106" s="572"/>
      <c r="G106" s="559">
        <v>0</v>
      </c>
      <c r="H106" s="591">
        <v>0</v>
      </c>
      <c r="I106" s="572" t="s">
        <v>472</v>
      </c>
      <c r="J106" s="183" t="s">
        <v>556</v>
      </c>
      <c r="K106" s="572"/>
    </row>
    <row r="107" spans="1:11" ht="15">
      <c r="A107" s="576"/>
      <c r="B107" s="590"/>
      <c r="C107" s="189" t="s">
        <v>555</v>
      </c>
      <c r="D107" s="573"/>
      <c r="E107" s="573"/>
      <c r="F107" s="573"/>
      <c r="G107" s="560"/>
      <c r="H107" s="592"/>
      <c r="I107" s="573"/>
      <c r="J107" s="158" t="s">
        <v>480</v>
      </c>
      <c r="K107" s="573"/>
    </row>
    <row r="108" spans="1:11" ht="15">
      <c r="A108" s="457" t="s">
        <v>513</v>
      </c>
      <c r="B108" s="593"/>
      <c r="C108" s="593"/>
      <c r="D108" s="593"/>
      <c r="E108" s="593"/>
      <c r="F108" s="593"/>
      <c r="G108" s="593"/>
      <c r="H108" s="176"/>
      <c r="I108" s="176"/>
      <c r="J108" s="176"/>
      <c r="K108" s="177"/>
    </row>
    <row r="109" spans="1:11" ht="15">
      <c r="A109" s="574">
        <v>1</v>
      </c>
      <c r="B109" s="577" t="s">
        <v>557</v>
      </c>
      <c r="C109" s="578"/>
      <c r="D109" s="572"/>
      <c r="E109" s="151" t="s">
        <v>559</v>
      </c>
      <c r="F109" s="572"/>
      <c r="G109" s="559">
        <v>0</v>
      </c>
      <c r="H109" s="569"/>
      <c r="I109" s="569"/>
      <c r="J109" s="572" t="s">
        <v>562</v>
      </c>
      <c r="K109" s="572"/>
    </row>
    <row r="110" spans="1:11" ht="15">
      <c r="A110" s="575"/>
      <c r="B110" s="579" t="s">
        <v>558</v>
      </c>
      <c r="C110" s="453"/>
      <c r="D110" s="565"/>
      <c r="E110" s="151" t="s">
        <v>560</v>
      </c>
      <c r="F110" s="565"/>
      <c r="G110" s="469"/>
      <c r="H110" s="570"/>
      <c r="I110" s="570"/>
      <c r="J110" s="565"/>
      <c r="K110" s="565"/>
    </row>
    <row r="111" spans="1:11" ht="15">
      <c r="A111" s="576"/>
      <c r="B111" s="580"/>
      <c r="C111" s="581"/>
      <c r="D111" s="573"/>
      <c r="E111" s="151" t="s">
        <v>561</v>
      </c>
      <c r="F111" s="573"/>
      <c r="G111" s="560"/>
      <c r="H111" s="571"/>
      <c r="I111" s="571"/>
      <c r="J111" s="573"/>
      <c r="K111" s="573"/>
    </row>
    <row r="112" spans="1:11" ht="15">
      <c r="A112" s="574">
        <v>2</v>
      </c>
      <c r="B112" s="577" t="s">
        <v>563</v>
      </c>
      <c r="C112" s="578"/>
      <c r="D112" s="572"/>
      <c r="E112" s="183" t="s">
        <v>559</v>
      </c>
      <c r="F112" s="572"/>
      <c r="G112" s="559">
        <v>0</v>
      </c>
      <c r="H112" s="569"/>
      <c r="I112" s="569"/>
      <c r="J112" s="572" t="s">
        <v>562</v>
      </c>
      <c r="K112" s="572"/>
    </row>
    <row r="113" spans="1:11" ht="15">
      <c r="A113" s="575"/>
      <c r="B113" s="579" t="s">
        <v>564</v>
      </c>
      <c r="C113" s="453"/>
      <c r="D113" s="565"/>
      <c r="E113" s="151" t="s">
        <v>560</v>
      </c>
      <c r="F113" s="565"/>
      <c r="G113" s="469"/>
      <c r="H113" s="570"/>
      <c r="I113" s="570"/>
      <c r="J113" s="565"/>
      <c r="K113" s="565"/>
    </row>
    <row r="114" spans="1:11" ht="15">
      <c r="A114" s="576"/>
      <c r="B114" s="580"/>
      <c r="C114" s="581"/>
      <c r="D114" s="573"/>
      <c r="E114" s="151" t="s">
        <v>561</v>
      </c>
      <c r="F114" s="573"/>
      <c r="G114" s="560"/>
      <c r="H114" s="571"/>
      <c r="I114" s="571"/>
      <c r="J114" s="573"/>
      <c r="K114" s="573"/>
    </row>
    <row r="115" spans="1:11" ht="15">
      <c r="A115" s="574">
        <v>3</v>
      </c>
      <c r="B115" s="577" t="s">
        <v>565</v>
      </c>
      <c r="C115" s="578"/>
      <c r="D115" s="572"/>
      <c r="E115" s="183" t="s">
        <v>559</v>
      </c>
      <c r="F115" s="572"/>
      <c r="G115" s="559">
        <v>0</v>
      </c>
      <c r="H115" s="569"/>
      <c r="I115" s="569"/>
      <c r="J115" s="572" t="s">
        <v>567</v>
      </c>
      <c r="K115" s="572"/>
    </row>
    <row r="116" spans="1:11" ht="15">
      <c r="A116" s="575"/>
      <c r="B116" s="579" t="s">
        <v>566</v>
      </c>
      <c r="C116" s="453"/>
      <c r="D116" s="565"/>
      <c r="E116" s="151" t="s">
        <v>560</v>
      </c>
      <c r="F116" s="565"/>
      <c r="G116" s="469"/>
      <c r="H116" s="570"/>
      <c r="I116" s="570"/>
      <c r="J116" s="565"/>
      <c r="K116" s="565"/>
    </row>
    <row r="117" spans="1:11" ht="15">
      <c r="A117" s="576"/>
      <c r="B117" s="580"/>
      <c r="C117" s="581"/>
      <c r="D117" s="573"/>
      <c r="E117" s="158" t="s">
        <v>561</v>
      </c>
      <c r="F117" s="573"/>
      <c r="G117" s="560"/>
      <c r="H117" s="571"/>
      <c r="I117" s="571"/>
      <c r="J117" s="573"/>
      <c r="K117" s="573"/>
    </row>
    <row r="118" spans="1:11" ht="15">
      <c r="A118" s="586" t="s">
        <v>568</v>
      </c>
      <c r="B118" s="587"/>
      <c r="C118" s="587"/>
      <c r="D118" s="587"/>
      <c r="E118" s="587"/>
      <c r="F118" s="587"/>
      <c r="G118" s="588"/>
      <c r="H118" s="210"/>
      <c r="I118" s="210"/>
      <c r="J118" s="210"/>
      <c r="K118" s="210"/>
    </row>
    <row r="119" spans="1:11" ht="15">
      <c r="A119" s="582" t="s">
        <v>465</v>
      </c>
      <c r="B119" s="583"/>
      <c r="C119" s="583"/>
      <c r="D119" s="583"/>
      <c r="E119" s="583"/>
      <c r="F119" s="583"/>
      <c r="G119" s="583"/>
      <c r="H119" s="583"/>
      <c r="I119" s="583"/>
      <c r="J119" s="583"/>
      <c r="K119" s="584"/>
    </row>
    <row r="120" spans="1:11" ht="15">
      <c r="A120" s="200">
        <v>1</v>
      </c>
      <c r="B120" s="585" t="s">
        <v>569</v>
      </c>
      <c r="C120" s="585"/>
      <c r="D120" s="184"/>
      <c r="E120" s="185"/>
      <c r="F120" s="184"/>
      <c r="G120" s="185"/>
      <c r="H120" s="184"/>
      <c r="I120" s="184"/>
      <c r="J120" s="184"/>
      <c r="K120" s="186"/>
    </row>
    <row r="121" spans="1:11" ht="15">
      <c r="A121" s="211"/>
      <c r="B121" s="212" t="s">
        <v>467</v>
      </c>
      <c r="C121" s="213" t="s">
        <v>570</v>
      </c>
      <c r="D121" s="214"/>
      <c r="E121" s="214"/>
      <c r="F121" s="214"/>
      <c r="G121" s="215">
        <v>0</v>
      </c>
      <c r="H121" s="214">
        <v>0</v>
      </c>
      <c r="I121" s="214" t="s">
        <v>472</v>
      </c>
      <c r="J121" s="214" t="s">
        <v>571</v>
      </c>
      <c r="K121" s="214"/>
    </row>
    <row r="122" spans="1:11" ht="15">
      <c r="A122" s="211"/>
      <c r="B122" s="212" t="s">
        <v>474</v>
      </c>
      <c r="C122" s="213" t="s">
        <v>572</v>
      </c>
      <c r="D122" s="214"/>
      <c r="E122" s="214"/>
      <c r="F122" s="214"/>
      <c r="G122" s="215">
        <v>0</v>
      </c>
      <c r="H122" s="214">
        <v>0</v>
      </c>
      <c r="I122" s="214" t="s">
        <v>472</v>
      </c>
      <c r="J122" s="214" t="s">
        <v>571</v>
      </c>
      <c r="K122" s="214"/>
    </row>
    <row r="123" spans="1:11" ht="15">
      <c r="A123" s="555"/>
      <c r="B123" s="555"/>
      <c r="C123" s="555"/>
      <c r="D123" s="555"/>
      <c r="E123" s="555"/>
      <c r="F123" s="555"/>
      <c r="G123" s="555"/>
      <c r="H123" s="555"/>
      <c r="I123" s="555"/>
      <c r="J123" s="555"/>
      <c r="K123" s="555"/>
    </row>
    <row r="126" spans="1:10" ht="15">
      <c r="A126" s="147" t="s">
        <v>581</v>
      </c>
      <c r="B126" s="140"/>
      <c r="D126" s="147"/>
      <c r="E126" s="147"/>
      <c r="H126" s="388" t="s">
        <v>614</v>
      </c>
      <c r="I126" s="388"/>
      <c r="J126" s="388"/>
    </row>
    <row r="127" spans="1:10" ht="15">
      <c r="A127" s="147" t="s">
        <v>579</v>
      </c>
      <c r="B127" s="147"/>
      <c r="D127" s="147"/>
      <c r="E127" s="147"/>
      <c r="H127" s="388" t="s">
        <v>580</v>
      </c>
      <c r="I127" s="388"/>
      <c r="J127" s="388"/>
    </row>
  </sheetData>
  <mergeCells count="350">
    <mergeCell ref="H126:J126"/>
    <mergeCell ref="H127:J127"/>
    <mergeCell ref="H12:H13"/>
    <mergeCell ref="A14:G14"/>
    <mergeCell ref="A5:K5"/>
    <mergeCell ref="A6:K6"/>
    <mergeCell ref="A7:K7"/>
    <mergeCell ref="A8:K8"/>
    <mergeCell ref="A9:K9"/>
    <mergeCell ref="A10:C13"/>
    <mergeCell ref="D10:G10"/>
    <mergeCell ref="H10:I10"/>
    <mergeCell ref="J10:J13"/>
    <mergeCell ref="K10:K13"/>
    <mergeCell ref="A15:G15"/>
    <mergeCell ref="B16:C16"/>
    <mergeCell ref="A17:A19"/>
    <mergeCell ref="B17:B19"/>
    <mergeCell ref="C17:C19"/>
    <mergeCell ref="D17:D19"/>
    <mergeCell ref="F17:F19"/>
    <mergeCell ref="G17:G19"/>
    <mergeCell ref="D11:E11"/>
    <mergeCell ref="F11:G11"/>
    <mergeCell ref="D12:D13"/>
    <mergeCell ref="F12:F13"/>
    <mergeCell ref="H17:H19"/>
    <mergeCell ref="I17:I19"/>
    <mergeCell ref="J17:J19"/>
    <mergeCell ref="K17:K19"/>
    <mergeCell ref="A20:A21"/>
    <mergeCell ref="B20:B21"/>
    <mergeCell ref="C20:C21"/>
    <mergeCell ref="D20:D21"/>
    <mergeCell ref="F20:F21"/>
    <mergeCell ref="G20:G21"/>
    <mergeCell ref="H20:H21"/>
    <mergeCell ref="I20:I21"/>
    <mergeCell ref="J20:J21"/>
    <mergeCell ref="K20:K21"/>
    <mergeCell ref="A22:A23"/>
    <mergeCell ref="B22:B23"/>
    <mergeCell ref="C22:C23"/>
    <mergeCell ref="D22:D23"/>
    <mergeCell ref="F22:F23"/>
    <mergeCell ref="G22:G23"/>
    <mergeCell ref="K25:K27"/>
    <mergeCell ref="A28:A29"/>
    <mergeCell ref="B28:B29"/>
    <mergeCell ref="C28:C29"/>
    <mergeCell ref="D28:D29"/>
    <mergeCell ref="F28:F29"/>
    <mergeCell ref="H22:H23"/>
    <mergeCell ref="I22:I23"/>
    <mergeCell ref="J22:J23"/>
    <mergeCell ref="K22:K23"/>
    <mergeCell ref="B24:C24"/>
    <mergeCell ref="A25:A27"/>
    <mergeCell ref="B25:B27"/>
    <mergeCell ref="C25:C27"/>
    <mergeCell ref="D25:D27"/>
    <mergeCell ref="F25:F27"/>
    <mergeCell ref="A30:A31"/>
    <mergeCell ref="B30:B31"/>
    <mergeCell ref="C30:C31"/>
    <mergeCell ref="D30:D31"/>
    <mergeCell ref="F30:F31"/>
    <mergeCell ref="G25:G27"/>
    <mergeCell ref="H25:H27"/>
    <mergeCell ref="I25:I27"/>
    <mergeCell ref="J25:J27"/>
    <mergeCell ref="G30:G31"/>
    <mergeCell ref="H30:H31"/>
    <mergeCell ref="I30:I31"/>
    <mergeCell ref="J30:J31"/>
    <mergeCell ref="K30:K31"/>
    <mergeCell ref="B32:C32"/>
    <mergeCell ref="G28:G29"/>
    <mergeCell ref="H28:H29"/>
    <mergeCell ref="I28:I29"/>
    <mergeCell ref="J28:J29"/>
    <mergeCell ref="K28:K29"/>
    <mergeCell ref="H35:H36"/>
    <mergeCell ref="I35:I36"/>
    <mergeCell ref="J35:J36"/>
    <mergeCell ref="K35:K36"/>
    <mergeCell ref="G35:G36"/>
    <mergeCell ref="B37:C37"/>
    <mergeCell ref="A40:A41"/>
    <mergeCell ref="B40:B41"/>
    <mergeCell ref="C40:C41"/>
    <mergeCell ref="D40:D41"/>
    <mergeCell ref="F40:F41"/>
    <mergeCell ref="A35:A36"/>
    <mergeCell ref="B35:B36"/>
    <mergeCell ref="C35:C36"/>
    <mergeCell ref="D35:D36"/>
    <mergeCell ref="F35:F36"/>
    <mergeCell ref="K42:K43"/>
    <mergeCell ref="A44:A45"/>
    <mergeCell ref="B44:B45"/>
    <mergeCell ref="C44:C45"/>
    <mergeCell ref="D44:D45"/>
    <mergeCell ref="F44:F45"/>
    <mergeCell ref="G44:G45"/>
    <mergeCell ref="G40:G41"/>
    <mergeCell ref="H40:H41"/>
    <mergeCell ref="I40:I41"/>
    <mergeCell ref="J40:J41"/>
    <mergeCell ref="K40:K41"/>
    <mergeCell ref="A42:A43"/>
    <mergeCell ref="B42:B43"/>
    <mergeCell ref="D42:D43"/>
    <mergeCell ref="F42:F43"/>
    <mergeCell ref="G42:G43"/>
    <mergeCell ref="A46:A47"/>
    <mergeCell ref="B46:B47"/>
    <mergeCell ref="D46:D47"/>
    <mergeCell ref="F46:F47"/>
    <mergeCell ref="G46:G47"/>
    <mergeCell ref="H46:H47"/>
    <mergeCell ref="H42:H43"/>
    <mergeCell ref="I42:I43"/>
    <mergeCell ref="J42:J43"/>
    <mergeCell ref="I46:I47"/>
    <mergeCell ref="J46:J47"/>
    <mergeCell ref="K46:K47"/>
    <mergeCell ref="B49:C49"/>
    <mergeCell ref="B52:C52"/>
    <mergeCell ref="B54:C54"/>
    <mergeCell ref="H44:H45"/>
    <mergeCell ref="I44:I45"/>
    <mergeCell ref="J44:J45"/>
    <mergeCell ref="K44:K45"/>
    <mergeCell ref="H58:H59"/>
    <mergeCell ref="I58:I59"/>
    <mergeCell ref="J58:J59"/>
    <mergeCell ref="K58:K59"/>
    <mergeCell ref="A60:G60"/>
    <mergeCell ref="B61:C61"/>
    <mergeCell ref="H55:H56"/>
    <mergeCell ref="I55:I56"/>
    <mergeCell ref="J55:J56"/>
    <mergeCell ref="K55:K56"/>
    <mergeCell ref="A58:A59"/>
    <mergeCell ref="B58:B59"/>
    <mergeCell ref="C58:C59"/>
    <mergeCell ref="D58:D59"/>
    <mergeCell ref="F58:F59"/>
    <mergeCell ref="G58:G59"/>
    <mergeCell ref="A55:A56"/>
    <mergeCell ref="B55:B56"/>
    <mergeCell ref="C55:C56"/>
    <mergeCell ref="D55:D56"/>
    <mergeCell ref="F55:F56"/>
    <mergeCell ref="G55:G56"/>
    <mergeCell ref="H62:H64"/>
    <mergeCell ref="I62:I64"/>
    <mergeCell ref="J62:J64"/>
    <mergeCell ref="K62:K64"/>
    <mergeCell ref="A65:A67"/>
    <mergeCell ref="B65:B67"/>
    <mergeCell ref="C65:C67"/>
    <mergeCell ref="D65:D67"/>
    <mergeCell ref="F65:F67"/>
    <mergeCell ref="G65:G67"/>
    <mergeCell ref="A62:A64"/>
    <mergeCell ref="B62:B64"/>
    <mergeCell ref="C62:C64"/>
    <mergeCell ref="D62:D64"/>
    <mergeCell ref="F62:F64"/>
    <mergeCell ref="G62:G64"/>
    <mergeCell ref="H65:H67"/>
    <mergeCell ref="I65:I67"/>
    <mergeCell ref="J65:J67"/>
    <mergeCell ref="K65:K67"/>
    <mergeCell ref="A68:A70"/>
    <mergeCell ref="B68:B70"/>
    <mergeCell ref="D68:D70"/>
    <mergeCell ref="F68:F70"/>
    <mergeCell ref="G68:G70"/>
    <mergeCell ref="H68:H70"/>
    <mergeCell ref="I68:I70"/>
    <mergeCell ref="J68:J70"/>
    <mergeCell ref="K68:K70"/>
    <mergeCell ref="A71:A73"/>
    <mergeCell ref="B71:B73"/>
    <mergeCell ref="D71:D73"/>
    <mergeCell ref="F71:F73"/>
    <mergeCell ref="G71:G73"/>
    <mergeCell ref="H71:H73"/>
    <mergeCell ref="I71:I73"/>
    <mergeCell ref="J71:J73"/>
    <mergeCell ref="K71:K73"/>
    <mergeCell ref="K74:K75"/>
    <mergeCell ref="A76:A77"/>
    <mergeCell ref="B76:C76"/>
    <mergeCell ref="B77:C77"/>
    <mergeCell ref="D76:D77"/>
    <mergeCell ref="E76:E77"/>
    <mergeCell ref="F76:F77"/>
    <mergeCell ref="G76:G77"/>
    <mergeCell ref="H76:H77"/>
    <mergeCell ref="I76:I77"/>
    <mergeCell ref="J76:J77"/>
    <mergeCell ref="K76:K77"/>
    <mergeCell ref="A74:A75"/>
    <mergeCell ref="B74:B75"/>
    <mergeCell ref="C74:C75"/>
    <mergeCell ref="D74:D75"/>
    <mergeCell ref="F74:F75"/>
    <mergeCell ref="G74:G75"/>
    <mergeCell ref="H74:H75"/>
    <mergeCell ref="I74:I75"/>
    <mergeCell ref="J74:J75"/>
    <mergeCell ref="A78:A80"/>
    <mergeCell ref="B78:B80"/>
    <mergeCell ref="D78:D80"/>
    <mergeCell ref="F78:F80"/>
    <mergeCell ref="G78:G80"/>
    <mergeCell ref="H78:H80"/>
    <mergeCell ref="I78:I80"/>
    <mergeCell ref="J78:J80"/>
    <mergeCell ref="K78:K80"/>
    <mergeCell ref="A81:A83"/>
    <mergeCell ref="B81:B83"/>
    <mergeCell ref="D81:D83"/>
    <mergeCell ref="F81:F83"/>
    <mergeCell ref="G81:G83"/>
    <mergeCell ref="H81:H83"/>
    <mergeCell ref="I81:I83"/>
    <mergeCell ref="J81:J83"/>
    <mergeCell ref="K81:K83"/>
    <mergeCell ref="A84:A86"/>
    <mergeCell ref="B84:B86"/>
    <mergeCell ref="D84:D86"/>
    <mergeCell ref="F84:F86"/>
    <mergeCell ref="G84:G86"/>
    <mergeCell ref="H84:H86"/>
    <mergeCell ref="I84:I86"/>
    <mergeCell ref="J84:J86"/>
    <mergeCell ref="K84:K86"/>
    <mergeCell ref="H93:H94"/>
    <mergeCell ref="I93:I94"/>
    <mergeCell ref="J93:J94"/>
    <mergeCell ref="K93:K94"/>
    <mergeCell ref="A96:G96"/>
    <mergeCell ref="H87:H88"/>
    <mergeCell ref="I87:I88"/>
    <mergeCell ref="J87:J88"/>
    <mergeCell ref="K87:K88"/>
    <mergeCell ref="B91:C91"/>
    <mergeCell ref="A93:A94"/>
    <mergeCell ref="B93:B94"/>
    <mergeCell ref="D93:D94"/>
    <mergeCell ref="E93:E94"/>
    <mergeCell ref="F93:F94"/>
    <mergeCell ref="A87:A88"/>
    <mergeCell ref="B87:B88"/>
    <mergeCell ref="D87:D88"/>
    <mergeCell ref="E87:E88"/>
    <mergeCell ref="F87:F88"/>
    <mergeCell ref="G87:G88"/>
    <mergeCell ref="A97:G97"/>
    <mergeCell ref="B98:C98"/>
    <mergeCell ref="A100:A101"/>
    <mergeCell ref="B100:B101"/>
    <mergeCell ref="D100:D101"/>
    <mergeCell ref="E100:E101"/>
    <mergeCell ref="F100:F101"/>
    <mergeCell ref="G100:G101"/>
    <mergeCell ref="G93:G94"/>
    <mergeCell ref="I104:I105"/>
    <mergeCell ref="J104:J105"/>
    <mergeCell ref="H100:H101"/>
    <mergeCell ref="I100:I101"/>
    <mergeCell ref="J100:J101"/>
    <mergeCell ref="K100:K101"/>
    <mergeCell ref="A102:A103"/>
    <mergeCell ref="B102:B103"/>
    <mergeCell ref="D102:D103"/>
    <mergeCell ref="E102:E103"/>
    <mergeCell ref="F102:F103"/>
    <mergeCell ref="G102:G103"/>
    <mergeCell ref="H102:H103"/>
    <mergeCell ref="I102:I103"/>
    <mergeCell ref="J102:J103"/>
    <mergeCell ref="K102:K103"/>
    <mergeCell ref="B109:C109"/>
    <mergeCell ref="B110:C110"/>
    <mergeCell ref="B111:C111"/>
    <mergeCell ref="D109:D111"/>
    <mergeCell ref="F109:F111"/>
    <mergeCell ref="G112:G114"/>
    <mergeCell ref="H112:H114"/>
    <mergeCell ref="A104:A105"/>
    <mergeCell ref="B104:B105"/>
    <mergeCell ref="D104:D105"/>
    <mergeCell ref="E104:E105"/>
    <mergeCell ref="F104:F105"/>
    <mergeCell ref="G104:G105"/>
    <mergeCell ref="H104:H105"/>
    <mergeCell ref="I109:I111"/>
    <mergeCell ref="J109:J111"/>
    <mergeCell ref="K109:K111"/>
    <mergeCell ref="A123:K123"/>
    <mergeCell ref="A119:K119"/>
    <mergeCell ref="B120:C120"/>
    <mergeCell ref="A118:G118"/>
    <mergeCell ref="K104:K105"/>
    <mergeCell ref="A106:A107"/>
    <mergeCell ref="B106:B107"/>
    <mergeCell ref="D106:D107"/>
    <mergeCell ref="E106:E107"/>
    <mergeCell ref="F106:F107"/>
    <mergeCell ref="G106:G107"/>
    <mergeCell ref="A112:A114"/>
    <mergeCell ref="B112:C112"/>
    <mergeCell ref="B113:C113"/>
    <mergeCell ref="B114:C114"/>
    <mergeCell ref="D112:D114"/>
    <mergeCell ref="H106:H107"/>
    <mergeCell ref="I106:I107"/>
    <mergeCell ref="K106:K107"/>
    <mergeCell ref="A108:G108"/>
    <mergeCell ref="A109:A111"/>
    <mergeCell ref="A1:K1"/>
    <mergeCell ref="A2:K2"/>
    <mergeCell ref="A3:K3"/>
    <mergeCell ref="A4:K4"/>
    <mergeCell ref="A48:K48"/>
    <mergeCell ref="A89:K89"/>
    <mergeCell ref="A90:K90"/>
    <mergeCell ref="G115:G117"/>
    <mergeCell ref="H115:H117"/>
    <mergeCell ref="I115:I117"/>
    <mergeCell ref="J115:J117"/>
    <mergeCell ref="K115:K117"/>
    <mergeCell ref="A115:A117"/>
    <mergeCell ref="B115:C115"/>
    <mergeCell ref="B116:C116"/>
    <mergeCell ref="B117:C117"/>
    <mergeCell ref="D115:D117"/>
    <mergeCell ref="F115:F117"/>
    <mergeCell ref="F112:F114"/>
    <mergeCell ref="I112:I114"/>
    <mergeCell ref="J112:J114"/>
    <mergeCell ref="K112:K114"/>
    <mergeCell ref="G109:G111"/>
    <mergeCell ref="H109:H1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  <rowBreaks count="2" manualBreakCount="2">
    <brk id="48" max="16383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51"/>
  <sheetViews>
    <sheetView workbookViewId="0" topLeftCell="A1">
      <selection activeCell="F26" sqref="F26"/>
    </sheetView>
  </sheetViews>
  <sheetFormatPr defaultColWidth="11.421875" defaultRowHeight="15"/>
  <cols>
    <col min="1" max="1" width="4.421875" style="125" customWidth="1"/>
    <col min="2" max="2" width="33.140625" style="125" customWidth="1"/>
    <col min="3" max="3" width="12.7109375" style="125" customWidth="1"/>
    <col min="4" max="4" width="13.57421875" style="125" customWidth="1"/>
    <col min="5" max="5" width="15.00390625" style="125" customWidth="1"/>
    <col min="6" max="6" width="17.57421875" style="125" customWidth="1"/>
    <col min="7" max="8" width="13.140625" style="125" customWidth="1"/>
    <col min="9" max="9" width="18.421875" style="125" customWidth="1"/>
    <col min="10" max="16384" width="11.421875" style="125" customWidth="1"/>
  </cols>
  <sheetData>
    <row r="1" spans="1:9" ht="12.75" thickBot="1">
      <c r="A1" s="421" t="s">
        <v>575</v>
      </c>
      <c r="B1" s="421"/>
      <c r="C1" s="421"/>
      <c r="D1" s="421"/>
      <c r="E1" s="421"/>
      <c r="F1" s="421"/>
      <c r="G1" s="421"/>
      <c r="H1" s="421"/>
      <c r="I1" s="421"/>
    </row>
    <row r="2" spans="1:9" ht="15">
      <c r="A2" s="425" t="str">
        <f>'FORMATO 1 ESFD'!A1:F1</f>
        <v>UNIVERSIDAD TECNOLOGICA DE TLAXCALA</v>
      </c>
      <c r="B2" s="426"/>
      <c r="C2" s="426"/>
      <c r="D2" s="426"/>
      <c r="E2" s="426"/>
      <c r="F2" s="426"/>
      <c r="G2" s="426"/>
      <c r="H2" s="426"/>
      <c r="I2" s="427"/>
    </row>
    <row r="3" spans="1:9" ht="15">
      <c r="A3" s="422" t="s">
        <v>62</v>
      </c>
      <c r="B3" s="423"/>
      <c r="C3" s="423"/>
      <c r="D3" s="423"/>
      <c r="E3" s="423"/>
      <c r="F3" s="423"/>
      <c r="G3" s="423"/>
      <c r="H3" s="423"/>
      <c r="I3" s="424"/>
    </row>
    <row r="4" spans="1:9" ht="15">
      <c r="A4" s="422" t="s">
        <v>795</v>
      </c>
      <c r="B4" s="423"/>
      <c r="C4" s="423"/>
      <c r="D4" s="423"/>
      <c r="E4" s="423"/>
      <c r="F4" s="423"/>
      <c r="G4" s="423"/>
      <c r="H4" s="423"/>
      <c r="I4" s="424"/>
    </row>
    <row r="5" spans="1:9" ht="15">
      <c r="A5" s="422" t="s">
        <v>0</v>
      </c>
      <c r="B5" s="423"/>
      <c r="C5" s="423"/>
      <c r="D5" s="423"/>
      <c r="E5" s="423"/>
      <c r="F5" s="423"/>
      <c r="G5" s="423"/>
      <c r="H5" s="423"/>
      <c r="I5" s="424"/>
    </row>
    <row r="6" spans="1:9" ht="15">
      <c r="A6" s="407" t="s">
        <v>63</v>
      </c>
      <c r="B6" s="408"/>
      <c r="C6" s="75" t="s">
        <v>65</v>
      </c>
      <c r="D6" s="75" t="s">
        <v>67</v>
      </c>
      <c r="E6" s="75" t="s">
        <v>69</v>
      </c>
      <c r="F6" s="75" t="s">
        <v>71</v>
      </c>
      <c r="G6" s="75" t="s">
        <v>74</v>
      </c>
      <c r="H6" s="75" t="s">
        <v>78</v>
      </c>
      <c r="I6" s="86" t="s">
        <v>78</v>
      </c>
    </row>
    <row r="7" spans="1:9" ht="15">
      <c r="A7" s="409" t="s">
        <v>64</v>
      </c>
      <c r="B7" s="410"/>
      <c r="C7" s="83" t="s">
        <v>66</v>
      </c>
      <c r="D7" s="83" t="s">
        <v>68</v>
      </c>
      <c r="E7" s="83" t="s">
        <v>70</v>
      </c>
      <c r="F7" s="83" t="s">
        <v>72</v>
      </c>
      <c r="G7" s="83" t="s">
        <v>75</v>
      </c>
      <c r="H7" s="83" t="s">
        <v>79</v>
      </c>
      <c r="I7" s="87" t="s">
        <v>81</v>
      </c>
    </row>
    <row r="8" spans="1:9" ht="15">
      <c r="A8" s="428"/>
      <c r="B8" s="429"/>
      <c r="C8" s="83" t="s">
        <v>688</v>
      </c>
      <c r="D8" s="126"/>
      <c r="E8" s="126"/>
      <c r="F8" s="83" t="s">
        <v>73</v>
      </c>
      <c r="G8" s="83" t="s">
        <v>76</v>
      </c>
      <c r="H8" s="83" t="s">
        <v>80</v>
      </c>
      <c r="I8" s="87" t="s">
        <v>82</v>
      </c>
    </row>
    <row r="9" spans="1:9" ht="15">
      <c r="A9" s="428"/>
      <c r="B9" s="429"/>
      <c r="C9" s="83" t="s">
        <v>778</v>
      </c>
      <c r="D9" s="126"/>
      <c r="E9" s="126"/>
      <c r="F9" s="126"/>
      <c r="G9" s="83" t="s">
        <v>77</v>
      </c>
      <c r="H9" s="126"/>
      <c r="I9" s="87" t="s">
        <v>83</v>
      </c>
    </row>
    <row r="10" spans="1:9" ht="15">
      <c r="A10" s="432"/>
      <c r="B10" s="433"/>
      <c r="C10" s="127"/>
      <c r="D10" s="127"/>
      <c r="E10" s="127"/>
      <c r="F10" s="127"/>
      <c r="G10" s="127"/>
      <c r="H10" s="127"/>
      <c r="I10" s="88" t="s">
        <v>84</v>
      </c>
    </row>
    <row r="11" spans="1:9" ht="15">
      <c r="A11" s="430"/>
      <c r="B11" s="431"/>
      <c r="C11" s="128"/>
      <c r="D11" s="128"/>
      <c r="E11" s="128"/>
      <c r="F11" s="128"/>
      <c r="G11" s="128"/>
      <c r="H11" s="128"/>
      <c r="I11" s="129"/>
    </row>
    <row r="12" spans="1:9" ht="12" customHeight="1">
      <c r="A12" s="411" t="s">
        <v>85</v>
      </c>
      <c r="B12" s="412"/>
      <c r="C12" s="130">
        <f>C13+C17</f>
        <v>0</v>
      </c>
      <c r="D12" s="130">
        <v>0</v>
      </c>
      <c r="E12" s="130">
        <v>0</v>
      </c>
      <c r="F12" s="130">
        <f aca="true" t="shared" si="0" ref="F12:I12">F13+F17</f>
        <v>0</v>
      </c>
      <c r="G12" s="130">
        <f>G13+G17</f>
        <v>0</v>
      </c>
      <c r="H12" s="130">
        <f t="shared" si="0"/>
        <v>0</v>
      </c>
      <c r="I12" s="131">
        <f t="shared" si="0"/>
        <v>0</v>
      </c>
    </row>
    <row r="13" spans="1:9" ht="12" customHeight="1">
      <c r="A13" s="411" t="s">
        <v>86</v>
      </c>
      <c r="B13" s="412"/>
      <c r="C13" s="130">
        <f>C14+C15+C16</f>
        <v>0</v>
      </c>
      <c r="D13" s="130">
        <v>0</v>
      </c>
      <c r="E13" s="130">
        <v>0</v>
      </c>
      <c r="F13" s="130">
        <f aca="true" t="shared" si="1" ref="F13:F20">F14+F18</f>
        <v>0</v>
      </c>
      <c r="G13" s="130">
        <f>G14+G15+G16</f>
        <v>0</v>
      </c>
      <c r="H13" s="130">
        <f aca="true" t="shared" si="2" ref="H13:H20">H14+H18</f>
        <v>0</v>
      </c>
      <c r="I13" s="131">
        <f aca="true" t="shared" si="3" ref="I13:I20">I14+I18</f>
        <v>0</v>
      </c>
    </row>
    <row r="14" spans="1:9" ht="15">
      <c r="A14" s="237"/>
      <c r="B14" s="238" t="s">
        <v>87</v>
      </c>
      <c r="C14" s="130">
        <v>0</v>
      </c>
      <c r="D14" s="130">
        <v>0</v>
      </c>
      <c r="E14" s="130">
        <v>0</v>
      </c>
      <c r="F14" s="130">
        <f t="shared" si="1"/>
        <v>0</v>
      </c>
      <c r="G14" s="130">
        <v>0</v>
      </c>
      <c r="H14" s="130">
        <f t="shared" si="2"/>
        <v>0</v>
      </c>
      <c r="I14" s="131">
        <f t="shared" si="3"/>
        <v>0</v>
      </c>
    </row>
    <row r="15" spans="1:9" ht="15">
      <c r="A15" s="237"/>
      <c r="B15" s="238" t="s">
        <v>88</v>
      </c>
      <c r="C15" s="130">
        <v>0</v>
      </c>
      <c r="D15" s="130">
        <v>0</v>
      </c>
      <c r="E15" s="130">
        <v>0</v>
      </c>
      <c r="F15" s="130">
        <f t="shared" si="1"/>
        <v>0</v>
      </c>
      <c r="G15" s="130">
        <v>0</v>
      </c>
      <c r="H15" s="130">
        <f t="shared" si="2"/>
        <v>0</v>
      </c>
      <c r="I15" s="131">
        <f t="shared" si="3"/>
        <v>0</v>
      </c>
    </row>
    <row r="16" spans="1:9" ht="15">
      <c r="A16" s="237"/>
      <c r="B16" s="238" t="s">
        <v>89</v>
      </c>
      <c r="C16" s="130">
        <v>0</v>
      </c>
      <c r="D16" s="130">
        <v>0</v>
      </c>
      <c r="E16" s="130">
        <v>0</v>
      </c>
      <c r="F16" s="130">
        <f t="shared" si="1"/>
        <v>0</v>
      </c>
      <c r="G16" s="130">
        <v>0</v>
      </c>
      <c r="H16" s="130">
        <f t="shared" si="2"/>
        <v>0</v>
      </c>
      <c r="I16" s="131">
        <f t="shared" si="3"/>
        <v>0</v>
      </c>
    </row>
    <row r="17" spans="1:9" ht="12" customHeight="1">
      <c r="A17" s="411" t="s">
        <v>90</v>
      </c>
      <c r="B17" s="412"/>
      <c r="C17" s="132">
        <f>C18+C19+C20</f>
        <v>0</v>
      </c>
      <c r="D17" s="130">
        <v>0</v>
      </c>
      <c r="E17" s="130">
        <v>0</v>
      </c>
      <c r="F17" s="130">
        <f t="shared" si="1"/>
        <v>0</v>
      </c>
      <c r="G17" s="132">
        <f>G18+G19+G20</f>
        <v>0</v>
      </c>
      <c r="H17" s="130">
        <f t="shared" si="2"/>
        <v>0</v>
      </c>
      <c r="I17" s="131">
        <f t="shared" si="3"/>
        <v>0</v>
      </c>
    </row>
    <row r="18" spans="1:9" ht="15">
      <c r="A18" s="237"/>
      <c r="B18" s="238" t="s">
        <v>91</v>
      </c>
      <c r="C18" s="130">
        <v>0</v>
      </c>
      <c r="D18" s="130">
        <v>0</v>
      </c>
      <c r="E18" s="130">
        <v>0</v>
      </c>
      <c r="F18" s="130">
        <f t="shared" si="1"/>
        <v>0</v>
      </c>
      <c r="G18" s="130">
        <v>0</v>
      </c>
      <c r="H18" s="130">
        <f t="shared" si="2"/>
        <v>0</v>
      </c>
      <c r="I18" s="131">
        <f t="shared" si="3"/>
        <v>0</v>
      </c>
    </row>
    <row r="19" spans="1:9" ht="15">
      <c r="A19" s="237"/>
      <c r="B19" s="238" t="s">
        <v>92</v>
      </c>
      <c r="C19" s="130">
        <v>0</v>
      </c>
      <c r="D19" s="130">
        <v>0</v>
      </c>
      <c r="E19" s="130">
        <v>0</v>
      </c>
      <c r="F19" s="130">
        <f t="shared" si="1"/>
        <v>0</v>
      </c>
      <c r="G19" s="130">
        <v>0</v>
      </c>
      <c r="H19" s="130">
        <f t="shared" si="2"/>
        <v>0</v>
      </c>
      <c r="I19" s="131">
        <f t="shared" si="3"/>
        <v>0</v>
      </c>
    </row>
    <row r="20" spans="1:9" ht="15">
      <c r="A20" s="237"/>
      <c r="B20" s="238" t="s">
        <v>93</v>
      </c>
      <c r="C20" s="132">
        <v>0</v>
      </c>
      <c r="D20" s="130">
        <v>0</v>
      </c>
      <c r="E20" s="130">
        <v>0</v>
      </c>
      <c r="F20" s="130">
        <f t="shared" si="1"/>
        <v>0</v>
      </c>
      <c r="G20" s="132">
        <v>0</v>
      </c>
      <c r="H20" s="130">
        <f t="shared" si="2"/>
        <v>0</v>
      </c>
      <c r="I20" s="131">
        <f t="shared" si="3"/>
        <v>0</v>
      </c>
    </row>
    <row r="21" spans="1:9" ht="12" customHeight="1">
      <c r="A21" s="411" t="s">
        <v>94</v>
      </c>
      <c r="B21" s="412"/>
      <c r="C21" s="312">
        <v>29388693.12</v>
      </c>
      <c r="D21" s="359">
        <v>76976674</v>
      </c>
      <c r="E21" s="359">
        <v>88559889</v>
      </c>
      <c r="F21" s="359"/>
      <c r="G21" s="360">
        <v>12156830</v>
      </c>
      <c r="H21" s="316">
        <v>0</v>
      </c>
      <c r="I21" s="262">
        <v>0</v>
      </c>
    </row>
    <row r="22" spans="1:9" ht="12.75">
      <c r="A22" s="237"/>
      <c r="B22" s="238"/>
      <c r="C22" s="313"/>
      <c r="D22" s="314"/>
      <c r="E22" s="313"/>
      <c r="F22" s="314"/>
      <c r="G22" s="313"/>
      <c r="H22" s="314"/>
      <c r="I22" s="263"/>
    </row>
    <row r="23" spans="1:11" ht="12" customHeight="1">
      <c r="A23" s="411" t="s">
        <v>95</v>
      </c>
      <c r="B23" s="412"/>
      <c r="C23" s="312">
        <v>29388693.12</v>
      </c>
      <c r="D23" s="315">
        <f>+D21</f>
        <v>76976674</v>
      </c>
      <c r="E23" s="315">
        <f aca="true" t="shared" si="4" ref="E23:F23">+E21</f>
        <v>88559889</v>
      </c>
      <c r="F23" s="315">
        <f t="shared" si="4"/>
        <v>0</v>
      </c>
      <c r="G23" s="312">
        <f>+G21</f>
        <v>12156830</v>
      </c>
      <c r="H23" s="317">
        <v>0</v>
      </c>
      <c r="I23" s="261">
        <v>0</v>
      </c>
      <c r="K23" s="346"/>
    </row>
    <row r="24" spans="1:9" ht="15">
      <c r="A24" s="417"/>
      <c r="B24" s="418"/>
      <c r="C24" s="244"/>
      <c r="D24" s="244"/>
      <c r="E24" s="244"/>
      <c r="F24" s="244"/>
      <c r="G24" s="244"/>
      <c r="H24" s="244"/>
      <c r="I24" s="133"/>
    </row>
    <row r="25" spans="1:9" ht="12" customHeight="1">
      <c r="A25" s="411" t="s">
        <v>574</v>
      </c>
      <c r="B25" s="412"/>
      <c r="C25" s="244"/>
      <c r="D25" s="244"/>
      <c r="E25" s="244"/>
      <c r="F25" s="244"/>
      <c r="G25" s="244"/>
      <c r="H25" s="244"/>
      <c r="I25" s="133"/>
    </row>
    <row r="26" spans="1:9" ht="12" customHeight="1">
      <c r="A26" s="417" t="s">
        <v>96</v>
      </c>
      <c r="B26" s="418"/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4">
        <v>0</v>
      </c>
    </row>
    <row r="27" spans="1:9" ht="12" customHeight="1">
      <c r="A27" s="417" t="s">
        <v>97</v>
      </c>
      <c r="B27" s="418"/>
      <c r="C27" s="130">
        <v>0</v>
      </c>
      <c r="D27" s="130">
        <v>0</v>
      </c>
      <c r="E27" s="130">
        <v>0</v>
      </c>
      <c r="F27" s="130">
        <v>0</v>
      </c>
      <c r="G27" s="130">
        <v>0</v>
      </c>
      <c r="H27" s="130">
        <v>0</v>
      </c>
      <c r="I27" s="134">
        <v>0</v>
      </c>
    </row>
    <row r="28" spans="1:9" ht="12" customHeight="1">
      <c r="A28" s="417" t="s">
        <v>98</v>
      </c>
      <c r="B28" s="418"/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4">
        <v>0</v>
      </c>
    </row>
    <row r="29" spans="1:9" ht="15">
      <c r="A29" s="417"/>
      <c r="B29" s="418"/>
      <c r="C29" s="244"/>
      <c r="D29" s="244"/>
      <c r="E29" s="244"/>
      <c r="F29" s="244"/>
      <c r="G29" s="244"/>
      <c r="H29" s="244"/>
      <c r="I29" s="133"/>
    </row>
    <row r="30" spans="1:9" ht="12" customHeight="1">
      <c r="A30" s="411" t="s">
        <v>99</v>
      </c>
      <c r="B30" s="412"/>
      <c r="C30" s="130"/>
      <c r="D30" s="244"/>
      <c r="E30" s="244"/>
      <c r="F30" s="244"/>
      <c r="G30" s="244"/>
      <c r="H30" s="244"/>
      <c r="I30" s="134"/>
    </row>
    <row r="31" spans="1:9" ht="12" customHeight="1">
      <c r="A31" s="417" t="s">
        <v>100</v>
      </c>
      <c r="B31" s="418"/>
      <c r="C31" s="130">
        <v>0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  <c r="I31" s="134">
        <v>0</v>
      </c>
    </row>
    <row r="32" spans="1:9" ht="12" customHeight="1">
      <c r="A32" s="417" t="s">
        <v>101</v>
      </c>
      <c r="B32" s="418"/>
      <c r="C32" s="130">
        <v>0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4">
        <v>0</v>
      </c>
    </row>
    <row r="33" spans="1:9" ht="12" customHeight="1">
      <c r="A33" s="417" t="s">
        <v>102</v>
      </c>
      <c r="B33" s="418"/>
      <c r="C33" s="130">
        <v>0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  <c r="I33" s="134">
        <v>0</v>
      </c>
    </row>
    <row r="34" spans="1:9" ht="12.75" thickBot="1">
      <c r="A34" s="419"/>
      <c r="B34" s="420"/>
      <c r="C34" s="135"/>
      <c r="D34" s="135"/>
      <c r="E34" s="135"/>
      <c r="F34" s="135"/>
      <c r="G34" s="135"/>
      <c r="H34" s="135"/>
      <c r="I34" s="136"/>
    </row>
    <row r="35" spans="1:9" ht="28.5" customHeight="1">
      <c r="A35" s="416" t="s">
        <v>766</v>
      </c>
      <c r="B35" s="416"/>
      <c r="C35" s="416"/>
      <c r="D35" s="416"/>
      <c r="E35" s="416"/>
      <c r="F35" s="416"/>
      <c r="G35" s="416"/>
      <c r="H35" s="416"/>
      <c r="I35" s="264"/>
    </row>
    <row r="36" spans="1:9" ht="18" customHeight="1">
      <c r="A36" s="265" t="s">
        <v>767</v>
      </c>
      <c r="B36" s="266"/>
      <c r="C36" s="267"/>
      <c r="D36" s="267"/>
      <c r="E36" s="267"/>
      <c r="F36" s="267"/>
      <c r="G36" s="267"/>
      <c r="H36" s="267"/>
      <c r="I36" s="264"/>
    </row>
    <row r="38" spans="2:7" ht="15">
      <c r="B38" s="413" t="s">
        <v>668</v>
      </c>
      <c r="C38" s="239" t="s">
        <v>669</v>
      </c>
      <c r="D38" s="239" t="s">
        <v>103</v>
      </c>
      <c r="E38" s="239" t="s">
        <v>673</v>
      </c>
      <c r="F38" s="239" t="s">
        <v>81</v>
      </c>
      <c r="G38" s="239" t="s">
        <v>677</v>
      </c>
    </row>
    <row r="39" spans="2:7" ht="15">
      <c r="B39" s="414"/>
      <c r="C39" s="240" t="s">
        <v>670</v>
      </c>
      <c r="D39" s="240" t="s">
        <v>671</v>
      </c>
      <c r="E39" s="240" t="s">
        <v>674</v>
      </c>
      <c r="F39" s="240" t="s">
        <v>675</v>
      </c>
      <c r="G39" s="240" t="s">
        <v>678</v>
      </c>
    </row>
    <row r="40" spans="2:7" ht="15">
      <c r="B40" s="415"/>
      <c r="C40" s="127"/>
      <c r="D40" s="241" t="s">
        <v>672</v>
      </c>
      <c r="E40" s="127"/>
      <c r="F40" s="241" t="s">
        <v>676</v>
      </c>
      <c r="G40" s="127"/>
    </row>
    <row r="41" spans="2:7" ht="15">
      <c r="B41" s="90" t="s">
        <v>679</v>
      </c>
      <c r="C41" s="128"/>
      <c r="D41" s="128"/>
      <c r="E41" s="128"/>
      <c r="F41" s="128"/>
      <c r="G41" s="128"/>
    </row>
    <row r="42" spans="2:7" ht="15">
      <c r="B42" s="31" t="s">
        <v>680</v>
      </c>
      <c r="C42" s="137">
        <v>0</v>
      </c>
      <c r="D42" s="137">
        <v>0</v>
      </c>
      <c r="E42" s="137">
        <v>0</v>
      </c>
      <c r="F42" s="137">
        <v>0</v>
      </c>
      <c r="G42" s="137">
        <v>0</v>
      </c>
    </row>
    <row r="43" spans="2:7" ht="15">
      <c r="B43" s="244" t="s">
        <v>681</v>
      </c>
      <c r="C43" s="137">
        <v>0</v>
      </c>
      <c r="D43" s="137">
        <v>0</v>
      </c>
      <c r="E43" s="137">
        <v>0</v>
      </c>
      <c r="F43" s="137">
        <v>0</v>
      </c>
      <c r="G43" s="137">
        <v>0</v>
      </c>
    </row>
    <row r="44" spans="2:7" ht="15">
      <c r="B44" s="244" t="s">
        <v>682</v>
      </c>
      <c r="C44" s="137">
        <v>0</v>
      </c>
      <c r="D44" s="137">
        <v>0</v>
      </c>
      <c r="E44" s="137">
        <v>0</v>
      </c>
      <c r="F44" s="137">
        <v>0</v>
      </c>
      <c r="G44" s="137">
        <v>0</v>
      </c>
    </row>
    <row r="45" spans="2:7" ht="15">
      <c r="B45" s="92" t="s">
        <v>683</v>
      </c>
      <c r="C45" s="138">
        <v>0</v>
      </c>
      <c r="D45" s="138">
        <v>0</v>
      </c>
      <c r="E45" s="138">
        <v>0</v>
      </c>
      <c r="F45" s="138">
        <v>0</v>
      </c>
      <c r="G45" s="138">
        <v>0</v>
      </c>
    </row>
    <row r="46" spans="2:6" ht="15">
      <c r="B46" s="139"/>
      <c r="C46" s="139"/>
      <c r="D46" s="139"/>
      <c r="E46" s="139"/>
      <c r="F46" s="139"/>
    </row>
    <row r="47" spans="2:6" ht="15">
      <c r="B47" s="139"/>
      <c r="C47" s="139"/>
      <c r="D47" s="139"/>
      <c r="E47" s="139"/>
      <c r="F47" s="139"/>
    </row>
    <row r="48" spans="2:6" ht="15">
      <c r="B48" s="139"/>
      <c r="C48" s="139"/>
      <c r="D48" s="139"/>
      <c r="E48" s="139"/>
      <c r="F48" s="139"/>
    </row>
    <row r="49" spans="2:6" ht="15">
      <c r="B49" s="139"/>
      <c r="C49" s="139"/>
      <c r="D49" s="139"/>
      <c r="E49" s="139"/>
      <c r="F49" s="139"/>
    </row>
    <row r="50" spans="2:8" ht="15" customHeight="1">
      <c r="B50" s="388" t="s">
        <v>578</v>
      </c>
      <c r="C50" s="388"/>
      <c r="D50" s="388"/>
      <c r="E50" s="140"/>
      <c r="F50" s="388" t="s">
        <v>614</v>
      </c>
      <c r="G50" s="388"/>
      <c r="H50" s="388"/>
    </row>
    <row r="51" spans="2:8" ht="15" customHeight="1">
      <c r="B51" s="388" t="s">
        <v>579</v>
      </c>
      <c r="C51" s="388"/>
      <c r="D51" s="388"/>
      <c r="E51" s="140"/>
      <c r="F51" s="388" t="s">
        <v>580</v>
      </c>
      <c r="G51" s="388"/>
      <c r="H51" s="388"/>
    </row>
  </sheetData>
  <mergeCells count="33">
    <mergeCell ref="A27:B27"/>
    <mergeCell ref="A28:B28"/>
    <mergeCell ref="A29:B29"/>
    <mergeCell ref="A8:B8"/>
    <mergeCell ref="A11:B11"/>
    <mergeCell ref="A10:B10"/>
    <mergeCell ref="A24:B24"/>
    <mergeCell ref="A25:B25"/>
    <mergeCell ref="A26:B26"/>
    <mergeCell ref="A9:B9"/>
    <mergeCell ref="A21:B21"/>
    <mergeCell ref="A23:B23"/>
    <mergeCell ref="A1:I1"/>
    <mergeCell ref="A3:I3"/>
    <mergeCell ref="A4:I4"/>
    <mergeCell ref="A5:I5"/>
    <mergeCell ref="A2:I2"/>
    <mergeCell ref="A6:B6"/>
    <mergeCell ref="A7:B7"/>
    <mergeCell ref="B51:D51"/>
    <mergeCell ref="A12:B12"/>
    <mergeCell ref="F51:H51"/>
    <mergeCell ref="B50:D50"/>
    <mergeCell ref="F50:H50"/>
    <mergeCell ref="B38:B40"/>
    <mergeCell ref="A35:H35"/>
    <mergeCell ref="A13:B13"/>
    <mergeCell ref="A33:B33"/>
    <mergeCell ref="A34:B34"/>
    <mergeCell ref="A31:B31"/>
    <mergeCell ref="A32:B32"/>
    <mergeCell ref="A30:B30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4"/>
  <sheetViews>
    <sheetView workbookViewId="0" topLeftCell="A1">
      <selection activeCell="C78" sqref="C77:C78"/>
    </sheetView>
  </sheetViews>
  <sheetFormatPr defaultColWidth="11.421875" defaultRowHeight="15"/>
  <cols>
    <col min="1" max="1" width="39.7109375" style="47" customWidth="1"/>
    <col min="2" max="2" width="9.421875" style="47" bestFit="1" customWidth="1"/>
    <col min="3" max="3" width="10.421875" style="47" bestFit="1" customWidth="1"/>
    <col min="4" max="4" width="9.7109375" style="47" bestFit="1" customWidth="1"/>
    <col min="5" max="5" width="9.421875" style="47" bestFit="1" customWidth="1"/>
    <col min="6" max="6" width="9.00390625" style="47" bestFit="1" customWidth="1"/>
    <col min="7" max="7" width="13.421875" style="47" bestFit="1" customWidth="1"/>
    <col min="8" max="8" width="16.28125" style="19" customWidth="1"/>
    <col min="9" max="9" width="18.140625" style="19" customWidth="1"/>
    <col min="10" max="10" width="17.57421875" style="19" customWidth="1"/>
    <col min="11" max="11" width="15.8515625" style="19" customWidth="1"/>
  </cols>
  <sheetData>
    <row r="1" spans="1:11" s="40" customFormat="1" ht="15">
      <c r="A1" s="39" t="s">
        <v>780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40" customFormat="1" ht="15">
      <c r="A2" s="435" t="str">
        <f>'FORMATO 2 IADPyOP'!A2:I2</f>
        <v>UNIVERSIDAD TECNOLOGICA DE TLAXCALA</v>
      </c>
      <c r="B2" s="436"/>
      <c r="C2" s="436"/>
      <c r="D2" s="436"/>
      <c r="E2" s="436"/>
      <c r="F2" s="436"/>
      <c r="G2" s="436"/>
      <c r="H2" s="436"/>
      <c r="I2" s="436"/>
      <c r="J2" s="436"/>
      <c r="K2" s="437"/>
    </row>
    <row r="3" spans="1:11" s="40" customFormat="1" ht="15">
      <c r="A3" s="435" t="s">
        <v>622</v>
      </c>
      <c r="B3" s="436"/>
      <c r="C3" s="436"/>
      <c r="D3" s="436"/>
      <c r="E3" s="436"/>
      <c r="F3" s="436"/>
      <c r="G3" s="436"/>
      <c r="H3" s="436"/>
      <c r="I3" s="436"/>
      <c r="J3" s="436"/>
      <c r="K3" s="437"/>
    </row>
    <row r="4" spans="1:11" s="40" customFormat="1" ht="15">
      <c r="A4" s="435" t="str">
        <f>'FORMATO 2 IADPyOP'!A4:I4</f>
        <v>Del 01 de Enero al 31 de Diciembre  de 2017</v>
      </c>
      <c r="B4" s="436"/>
      <c r="C4" s="436"/>
      <c r="D4" s="436"/>
      <c r="E4" s="436"/>
      <c r="F4" s="436"/>
      <c r="G4" s="436"/>
      <c r="H4" s="436"/>
      <c r="I4" s="436"/>
      <c r="J4" s="436"/>
      <c r="K4" s="437"/>
    </row>
    <row r="5" spans="1:11" ht="15">
      <c r="A5" s="435" t="s">
        <v>0</v>
      </c>
      <c r="B5" s="436"/>
      <c r="C5" s="436"/>
      <c r="D5" s="436"/>
      <c r="E5" s="436"/>
      <c r="F5" s="436"/>
      <c r="G5" s="436"/>
      <c r="H5" s="436"/>
      <c r="I5" s="436"/>
      <c r="J5" s="436"/>
      <c r="K5" s="437"/>
    </row>
    <row r="6" spans="1:11" ht="15">
      <c r="A6" s="36" t="s">
        <v>623</v>
      </c>
      <c r="B6" s="36" t="s">
        <v>625</v>
      </c>
      <c r="C6" s="36" t="s">
        <v>627</v>
      </c>
      <c r="D6" s="36" t="s">
        <v>627</v>
      </c>
      <c r="E6" s="36" t="s">
        <v>633</v>
      </c>
      <c r="F6" s="36" t="s">
        <v>103</v>
      </c>
      <c r="G6" s="36" t="s">
        <v>637</v>
      </c>
      <c r="H6" s="36" t="s">
        <v>637</v>
      </c>
      <c r="I6" s="36" t="s">
        <v>645</v>
      </c>
      <c r="J6" s="36" t="s">
        <v>646</v>
      </c>
      <c r="K6" s="36" t="s">
        <v>649</v>
      </c>
    </row>
    <row r="7" spans="1:11" ht="15">
      <c r="A7" s="37" t="s">
        <v>624</v>
      </c>
      <c r="B7" s="37" t="s">
        <v>626</v>
      </c>
      <c r="C7" s="37" t="s">
        <v>628</v>
      </c>
      <c r="D7" s="37" t="s">
        <v>631</v>
      </c>
      <c r="E7" s="37" t="s">
        <v>634</v>
      </c>
      <c r="F7" s="37" t="s">
        <v>636</v>
      </c>
      <c r="G7" s="37" t="s">
        <v>638</v>
      </c>
      <c r="H7" s="37" t="s">
        <v>638</v>
      </c>
      <c r="I7" s="37" t="s">
        <v>702</v>
      </c>
      <c r="J7" s="37" t="s">
        <v>647</v>
      </c>
      <c r="K7" s="37" t="s">
        <v>650</v>
      </c>
    </row>
    <row r="8" spans="1:11" ht="15">
      <c r="A8" s="41"/>
      <c r="B8" s="41"/>
      <c r="C8" s="37" t="s">
        <v>629</v>
      </c>
      <c r="D8" s="37" t="s">
        <v>632</v>
      </c>
      <c r="E8" s="37" t="s">
        <v>635</v>
      </c>
      <c r="F8" s="41"/>
      <c r="G8" s="37" t="s">
        <v>639</v>
      </c>
      <c r="H8" s="37" t="s">
        <v>639</v>
      </c>
      <c r="I8" s="37" t="s">
        <v>703</v>
      </c>
      <c r="J8" s="37" t="s">
        <v>648</v>
      </c>
      <c r="K8" s="37" t="s">
        <v>705</v>
      </c>
    </row>
    <row r="9" spans="1:11" ht="15">
      <c r="A9" s="41"/>
      <c r="B9" s="41"/>
      <c r="C9" s="37" t="s">
        <v>630</v>
      </c>
      <c r="D9" s="41"/>
      <c r="E9" s="41"/>
      <c r="F9" s="41"/>
      <c r="G9" s="37" t="s">
        <v>640</v>
      </c>
      <c r="H9" s="37" t="s">
        <v>640</v>
      </c>
      <c r="I9" s="41"/>
      <c r="J9" s="37" t="s">
        <v>704</v>
      </c>
      <c r="K9" s="37" t="s">
        <v>706</v>
      </c>
    </row>
    <row r="10" spans="1:11" ht="15">
      <c r="A10" s="41"/>
      <c r="B10" s="41"/>
      <c r="C10" s="41"/>
      <c r="D10" s="41"/>
      <c r="E10" s="41"/>
      <c r="F10" s="41"/>
      <c r="G10" s="37" t="s">
        <v>641</v>
      </c>
      <c r="H10" s="37" t="s">
        <v>642</v>
      </c>
      <c r="I10" s="41"/>
      <c r="J10" s="37" t="s">
        <v>664</v>
      </c>
      <c r="K10" s="37" t="s">
        <v>665</v>
      </c>
    </row>
    <row r="11" spans="1:11" ht="15">
      <c r="A11" s="41"/>
      <c r="B11" s="41"/>
      <c r="C11" s="41"/>
      <c r="D11" s="41"/>
      <c r="E11" s="41"/>
      <c r="F11" s="41"/>
      <c r="G11" s="41"/>
      <c r="H11" s="37" t="s">
        <v>643</v>
      </c>
      <c r="I11" s="41"/>
      <c r="J11" s="41"/>
      <c r="K11" s="41"/>
    </row>
    <row r="12" spans="1:11" ht="15">
      <c r="A12" s="42"/>
      <c r="B12" s="42"/>
      <c r="C12" s="42"/>
      <c r="D12" s="42"/>
      <c r="E12" s="42"/>
      <c r="F12" s="42"/>
      <c r="G12" s="42"/>
      <c r="H12" s="38" t="s">
        <v>644</v>
      </c>
      <c r="I12" s="42"/>
      <c r="J12" s="42"/>
      <c r="K12" s="42"/>
    </row>
    <row r="13" spans="1:11" ht="24.7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24.75" customHeight="1">
      <c r="A14" s="48" t="s">
        <v>651</v>
      </c>
      <c r="B14" s="434"/>
      <c r="C14" s="434"/>
      <c r="D14" s="434"/>
      <c r="E14" s="434">
        <v>0</v>
      </c>
      <c r="F14" s="434"/>
      <c r="G14" s="434">
        <v>0</v>
      </c>
      <c r="H14" s="434">
        <v>0</v>
      </c>
      <c r="I14" s="434">
        <v>0</v>
      </c>
      <c r="J14" s="434">
        <v>0</v>
      </c>
      <c r="K14" s="434">
        <v>0</v>
      </c>
    </row>
    <row r="15" spans="1:11" ht="24.75" customHeight="1">
      <c r="A15" s="141" t="s">
        <v>652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</row>
    <row r="16" spans="1:11" ht="24.75" customHeight="1">
      <c r="A16" s="49" t="s">
        <v>653</v>
      </c>
      <c r="B16" s="434"/>
      <c r="C16" s="434"/>
      <c r="D16" s="434"/>
      <c r="E16" s="434">
        <v>0</v>
      </c>
      <c r="F16" s="434"/>
      <c r="G16" s="434">
        <v>0</v>
      </c>
      <c r="H16" s="434">
        <v>0</v>
      </c>
      <c r="I16" s="434">
        <v>0</v>
      </c>
      <c r="J16" s="434">
        <v>0</v>
      </c>
      <c r="K16" s="434">
        <v>0</v>
      </c>
    </row>
    <row r="17" spans="1:11" ht="24.75" customHeight="1">
      <c r="A17" s="49" t="s">
        <v>654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</row>
    <row r="18" spans="1:11" ht="24.75" customHeight="1">
      <c r="A18" s="49" t="s">
        <v>655</v>
      </c>
      <c r="B18" s="434"/>
      <c r="C18" s="434"/>
      <c r="D18" s="434"/>
      <c r="E18" s="434">
        <v>0</v>
      </c>
      <c r="F18" s="434"/>
      <c r="G18" s="434">
        <v>0</v>
      </c>
      <c r="H18" s="434">
        <v>0</v>
      </c>
      <c r="I18" s="434">
        <v>0</v>
      </c>
      <c r="J18" s="434">
        <v>0</v>
      </c>
      <c r="K18" s="434">
        <v>0</v>
      </c>
    </row>
    <row r="19" spans="1:11" ht="24.75" customHeight="1">
      <c r="A19" s="49" t="s">
        <v>656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</row>
    <row r="20" spans="1:11" ht="24.75" customHeight="1">
      <c r="A20" s="45"/>
      <c r="B20" s="434"/>
      <c r="C20" s="434"/>
      <c r="D20" s="434"/>
      <c r="E20" s="434">
        <v>0</v>
      </c>
      <c r="F20" s="434"/>
      <c r="G20" s="434">
        <v>0</v>
      </c>
      <c r="H20" s="434">
        <v>0</v>
      </c>
      <c r="I20" s="434">
        <v>0</v>
      </c>
      <c r="J20" s="434">
        <v>0</v>
      </c>
      <c r="K20" s="434">
        <v>0</v>
      </c>
    </row>
    <row r="21" spans="1:11" ht="24.75" customHeight="1">
      <c r="A21" s="48" t="s">
        <v>657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</row>
    <row r="22" spans="1:11" ht="24.75" customHeight="1">
      <c r="A22" s="49" t="s">
        <v>658</v>
      </c>
      <c r="B22" s="434"/>
      <c r="C22" s="434"/>
      <c r="D22" s="434"/>
      <c r="E22" s="434">
        <v>0</v>
      </c>
      <c r="F22" s="434"/>
      <c r="G22" s="434">
        <v>0</v>
      </c>
      <c r="H22" s="434">
        <v>0</v>
      </c>
      <c r="I22" s="434">
        <v>0</v>
      </c>
      <c r="J22" s="434">
        <v>0</v>
      </c>
      <c r="K22" s="434">
        <v>0</v>
      </c>
    </row>
    <row r="23" spans="1:11" ht="24.75" customHeight="1">
      <c r="A23" s="49" t="s">
        <v>659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</row>
    <row r="24" spans="1:11" ht="24.75" customHeight="1">
      <c r="A24" s="49" t="s">
        <v>660</v>
      </c>
      <c r="B24" s="434"/>
      <c r="C24" s="434"/>
      <c r="D24" s="434"/>
      <c r="E24" s="434">
        <v>0</v>
      </c>
      <c r="F24" s="434"/>
      <c r="G24" s="434">
        <v>0</v>
      </c>
      <c r="H24" s="434">
        <v>0</v>
      </c>
      <c r="I24" s="434">
        <v>0</v>
      </c>
      <c r="J24" s="434">
        <v>0</v>
      </c>
      <c r="K24" s="434">
        <v>0</v>
      </c>
    </row>
    <row r="25" spans="1:11" ht="24.75" customHeight="1">
      <c r="A25" s="49" t="s">
        <v>661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</row>
    <row r="26" spans="1:11" ht="24.75" customHeight="1">
      <c r="A26" s="45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24.75" customHeight="1">
      <c r="A27" s="48" t="s">
        <v>662</v>
      </c>
      <c r="B27" s="434"/>
      <c r="C27" s="434"/>
      <c r="D27" s="434"/>
      <c r="E27" s="434">
        <v>0</v>
      </c>
      <c r="F27" s="434"/>
      <c r="G27" s="434">
        <v>0</v>
      </c>
      <c r="H27" s="434">
        <v>0</v>
      </c>
      <c r="I27" s="434">
        <v>0</v>
      </c>
      <c r="J27" s="434">
        <v>0</v>
      </c>
      <c r="K27" s="434">
        <v>0</v>
      </c>
    </row>
    <row r="28" spans="1:11" ht="24.75" customHeight="1">
      <c r="A28" s="48" t="s">
        <v>663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</row>
    <row r="29" spans="1:11" ht="24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7" ht="15">
      <c r="A30" s="19"/>
      <c r="B30" s="19"/>
      <c r="C30" s="19"/>
      <c r="D30" s="19"/>
      <c r="E30" s="19"/>
      <c r="F30" s="19"/>
      <c r="G30" s="19"/>
    </row>
    <row r="33" spans="1:10" ht="15">
      <c r="A33" s="387" t="s">
        <v>578</v>
      </c>
      <c r="B33" s="387"/>
      <c r="C33" s="387"/>
      <c r="D33" s="387"/>
      <c r="E33" s="22"/>
      <c r="G33" s="387" t="s">
        <v>614</v>
      </c>
      <c r="H33" s="387"/>
      <c r="I33" s="387"/>
      <c r="J33" s="387"/>
    </row>
    <row r="34" spans="1:10" ht="15">
      <c r="A34" s="387" t="s">
        <v>579</v>
      </c>
      <c r="B34" s="387"/>
      <c r="C34" s="387"/>
      <c r="D34" s="387"/>
      <c r="E34" s="22"/>
      <c r="G34" s="387" t="s">
        <v>580</v>
      </c>
      <c r="H34" s="387"/>
      <c r="I34" s="387"/>
      <c r="J34" s="387"/>
    </row>
  </sheetData>
  <mergeCells count="78">
    <mergeCell ref="G34:J34"/>
    <mergeCell ref="H27:H28"/>
    <mergeCell ref="I27:I28"/>
    <mergeCell ref="B27:B28"/>
    <mergeCell ref="C27:C28"/>
    <mergeCell ref="D27:D28"/>
    <mergeCell ref="E27:E28"/>
    <mergeCell ref="F27:F28"/>
    <mergeCell ref="G27:G28"/>
    <mergeCell ref="A33:D33"/>
    <mergeCell ref="A34:D34"/>
    <mergeCell ref="G33:J33"/>
    <mergeCell ref="J27:J28"/>
    <mergeCell ref="K27:K28"/>
    <mergeCell ref="H14:H15"/>
    <mergeCell ref="I14:I15"/>
    <mergeCell ref="J14:J15"/>
    <mergeCell ref="K14:K15"/>
    <mergeCell ref="A2:K2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</mergeCells>
  <printOptions/>
  <pageMargins left="0.7" right="0.7" top="0.75" bottom="0.75" header="0.3" footer="0.3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workbookViewId="0" topLeftCell="A1">
      <selection activeCell="C78" sqref="C77:C78"/>
    </sheetView>
  </sheetViews>
  <sheetFormatPr defaultColWidth="11.421875" defaultRowHeight="15"/>
  <cols>
    <col min="1" max="1" width="11.421875" style="19" customWidth="1"/>
    <col min="2" max="2" width="90.00390625" style="19" bestFit="1" customWidth="1"/>
    <col min="3" max="3" width="14.00390625" style="19" bestFit="1" customWidth="1"/>
    <col min="4" max="5" width="13.421875" style="19" bestFit="1" customWidth="1"/>
    <col min="6" max="16384" width="11.421875" style="19" customWidth="1"/>
  </cols>
  <sheetData>
    <row r="1" spans="1:5" ht="15">
      <c r="A1" s="438" t="s">
        <v>689</v>
      </c>
      <c r="B1" s="438"/>
      <c r="C1" s="438"/>
      <c r="D1" s="438"/>
      <c r="E1" s="438"/>
    </row>
    <row r="2" spans="1:5" ht="15">
      <c r="A2" s="461" t="str">
        <f>'FORMATO 2 IADPyOP'!A2:I2</f>
        <v>UNIVERSIDAD TECNOLOGICA DE TLAXCALA</v>
      </c>
      <c r="B2" s="462"/>
      <c r="C2" s="462"/>
      <c r="D2" s="462"/>
      <c r="E2" s="408"/>
    </row>
    <row r="3" spans="1:5" ht="15">
      <c r="A3" s="463" t="s">
        <v>104</v>
      </c>
      <c r="B3" s="464"/>
      <c r="C3" s="464"/>
      <c r="D3" s="464"/>
      <c r="E3" s="410"/>
    </row>
    <row r="4" spans="1:5" ht="15">
      <c r="A4" s="463" t="str">
        <f>'FORMATO 2 IADPyOP'!A4:I4</f>
        <v>Del 01 de Enero al 31 de Diciembre  de 2017</v>
      </c>
      <c r="B4" s="464"/>
      <c r="C4" s="464"/>
      <c r="D4" s="464"/>
      <c r="E4" s="410"/>
    </row>
    <row r="5" spans="1:5" ht="15">
      <c r="A5" s="465" t="s">
        <v>0</v>
      </c>
      <c r="B5" s="466"/>
      <c r="C5" s="466"/>
      <c r="D5" s="466"/>
      <c r="E5" s="467"/>
    </row>
    <row r="6" spans="1:5" ht="15">
      <c r="A6" s="60"/>
      <c r="B6" s="60"/>
      <c r="C6" s="60"/>
      <c r="D6" s="60"/>
      <c r="E6" s="60"/>
    </row>
    <row r="7" spans="1:5" ht="15">
      <c r="A7" s="446" t="s">
        <v>1</v>
      </c>
      <c r="B7" s="447"/>
      <c r="C7" s="75" t="s">
        <v>105</v>
      </c>
      <c r="D7" s="413" t="s">
        <v>107</v>
      </c>
      <c r="E7" s="75" t="s">
        <v>108</v>
      </c>
    </row>
    <row r="8" spans="1:5" ht="15">
      <c r="A8" s="448"/>
      <c r="B8" s="449"/>
      <c r="C8" s="76" t="s">
        <v>106</v>
      </c>
      <c r="D8" s="415"/>
      <c r="E8" s="76" t="s">
        <v>109</v>
      </c>
    </row>
    <row r="9" spans="1:5" ht="15">
      <c r="A9" s="93"/>
      <c r="B9" s="94"/>
      <c r="C9" s="61"/>
      <c r="D9" s="61"/>
      <c r="E9" s="61"/>
    </row>
    <row r="10" spans="1:5" ht="12.75">
      <c r="A10" s="95"/>
      <c r="B10" s="96" t="s">
        <v>110</v>
      </c>
      <c r="C10" s="320">
        <f>C11+C12+C13</f>
        <v>56250274</v>
      </c>
      <c r="D10" s="322">
        <f>D11+D12+D13</f>
        <v>60517209</v>
      </c>
      <c r="E10" s="324">
        <f>E11+E12+E13</f>
        <v>60375338</v>
      </c>
    </row>
    <row r="11" spans="1:5" ht="12.75">
      <c r="A11" s="95"/>
      <c r="B11" s="97" t="s">
        <v>111</v>
      </c>
      <c r="C11" s="319">
        <v>24000000</v>
      </c>
      <c r="D11" s="321">
        <f>'FORMATO 5 EAID'!G50</f>
        <v>31134845</v>
      </c>
      <c r="E11" s="323">
        <f>'FORMATO 5 EAID'!H50</f>
        <v>31012039</v>
      </c>
    </row>
    <row r="12" spans="1:8" ht="12.75">
      <c r="A12" s="95"/>
      <c r="B12" s="97" t="s">
        <v>112</v>
      </c>
      <c r="C12" s="319">
        <v>32250274</v>
      </c>
      <c r="D12" s="321">
        <f>'FORMATO 5 EAID'!G86</f>
        <v>29382364</v>
      </c>
      <c r="E12" s="323">
        <f>'FORMATO 5 EAID'!H86</f>
        <v>29363299</v>
      </c>
      <c r="H12" s="69"/>
    </row>
    <row r="13" spans="1:8" ht="12.75">
      <c r="A13" s="95"/>
      <c r="B13" s="97" t="s">
        <v>113</v>
      </c>
      <c r="C13" s="319">
        <v>0</v>
      </c>
      <c r="D13" s="321">
        <v>0</v>
      </c>
      <c r="E13" s="323">
        <v>0</v>
      </c>
      <c r="H13" s="69"/>
    </row>
    <row r="14" spans="1:5" ht="15">
      <c r="A14" s="95"/>
      <c r="B14" s="98"/>
      <c r="C14" s="79"/>
      <c r="D14" s="79"/>
      <c r="E14" s="79"/>
    </row>
    <row r="15" spans="1:5" ht="15">
      <c r="A15" s="95"/>
      <c r="B15" s="96" t="s">
        <v>114</v>
      </c>
      <c r="C15" s="77">
        <f>C16+C17</f>
        <v>23999999.52</v>
      </c>
      <c r="D15" s="77">
        <f>D16+D17</f>
        <v>29852146.009999998</v>
      </c>
      <c r="E15" s="77">
        <f>E16+E17</f>
        <v>29706686.009999998</v>
      </c>
    </row>
    <row r="16" spans="1:5" ht="15">
      <c r="A16" s="95"/>
      <c r="B16" s="97" t="s">
        <v>115</v>
      </c>
      <c r="C16" s="52">
        <f>'FORMATO 6a) EAEPED'!D10</f>
        <v>23999999.52</v>
      </c>
      <c r="D16" s="52">
        <f>'FORMATO 6a) EAEPED'!G10</f>
        <v>29852146.009999998</v>
      </c>
      <c r="E16" s="52">
        <f>'FORMATO 6a) EAEPED'!H10</f>
        <v>29706686.009999998</v>
      </c>
    </row>
    <row r="17" spans="1:5" ht="15">
      <c r="A17" s="95"/>
      <c r="B17" s="97" t="s">
        <v>116</v>
      </c>
      <c r="C17" s="52">
        <f>'FORMATO 6b) EAEPED'!B40</f>
        <v>0</v>
      </c>
      <c r="D17" s="52">
        <f>'FORMATO 6b) EAEPED'!E40</f>
        <v>0</v>
      </c>
      <c r="E17" s="52">
        <f>'FORMATO 6b) EAEPED'!F40</f>
        <v>0</v>
      </c>
    </row>
    <row r="18" spans="1:5" ht="15">
      <c r="A18" s="95"/>
      <c r="B18" s="98"/>
      <c r="C18" s="79"/>
      <c r="D18" s="79"/>
      <c r="E18" s="79"/>
    </row>
    <row r="19" spans="1:5" ht="15">
      <c r="A19" s="95"/>
      <c r="B19" s="96" t="s">
        <v>117</v>
      </c>
      <c r="C19" s="58">
        <f>C20+C21</f>
        <v>0</v>
      </c>
      <c r="D19" s="58">
        <f>D20+D21</f>
        <v>0</v>
      </c>
      <c r="E19" s="58">
        <f>E20+E21</f>
        <v>0</v>
      </c>
    </row>
    <row r="20" spans="1:5" ht="15">
      <c r="A20" s="95"/>
      <c r="B20" s="97" t="s">
        <v>118</v>
      </c>
      <c r="C20" s="78">
        <v>0</v>
      </c>
      <c r="D20" s="79">
        <v>0</v>
      </c>
      <c r="E20" s="79">
        <v>0</v>
      </c>
    </row>
    <row r="21" spans="1:5" ht="15">
      <c r="A21" s="444"/>
      <c r="B21" s="97" t="s">
        <v>119</v>
      </c>
      <c r="C21" s="468">
        <v>0</v>
      </c>
      <c r="D21" s="469">
        <v>0</v>
      </c>
      <c r="E21" s="469">
        <v>0</v>
      </c>
    </row>
    <row r="22" spans="1:5" ht="15">
      <c r="A22" s="444"/>
      <c r="B22" s="97" t="s">
        <v>120</v>
      </c>
      <c r="C22" s="468"/>
      <c r="D22" s="469"/>
      <c r="E22" s="469"/>
    </row>
    <row r="23" spans="1:5" ht="15">
      <c r="A23" s="95"/>
      <c r="B23" s="98"/>
      <c r="C23" s="79"/>
      <c r="D23" s="79"/>
      <c r="E23" s="79"/>
    </row>
    <row r="24" spans="1:5" ht="15">
      <c r="A24" s="444"/>
      <c r="B24" s="96" t="s">
        <v>121</v>
      </c>
      <c r="C24" s="67">
        <v>0</v>
      </c>
      <c r="D24" s="77">
        <f>+D10-D15+D19</f>
        <v>30665062.990000002</v>
      </c>
      <c r="E24" s="77">
        <f aca="true" t="shared" si="0" ref="E24">+E10-E15+E19</f>
        <v>30668651.990000002</v>
      </c>
    </row>
    <row r="25" spans="1:5" ht="15">
      <c r="A25" s="444"/>
      <c r="B25" s="96" t="s">
        <v>122</v>
      </c>
      <c r="C25" s="67">
        <f>C24-C13</f>
        <v>0</v>
      </c>
      <c r="D25" s="77">
        <f>D24-D13</f>
        <v>30665062.990000002</v>
      </c>
      <c r="E25" s="77">
        <f aca="true" t="shared" si="1" ref="E25">E24-E13</f>
        <v>30668651.990000002</v>
      </c>
    </row>
    <row r="26" spans="1:5" ht="15">
      <c r="A26" s="444"/>
      <c r="B26" s="98"/>
      <c r="C26" s="53"/>
      <c r="D26" s="53"/>
      <c r="E26" s="53"/>
    </row>
    <row r="27" spans="1:5" ht="15">
      <c r="A27" s="444"/>
      <c r="B27" s="96" t="s">
        <v>123</v>
      </c>
      <c r="C27" s="67">
        <f>C25-C19</f>
        <v>0</v>
      </c>
      <c r="D27" s="456">
        <f>D25-D19</f>
        <v>30665062.990000002</v>
      </c>
      <c r="E27" s="456">
        <f aca="true" t="shared" si="2" ref="E27">E25-E19</f>
        <v>30668651.990000002</v>
      </c>
    </row>
    <row r="28" spans="1:5" ht="15">
      <c r="A28" s="444"/>
      <c r="B28" s="96" t="s">
        <v>124</v>
      </c>
      <c r="C28" s="58"/>
      <c r="D28" s="456"/>
      <c r="E28" s="456"/>
    </row>
    <row r="29" spans="1:5" ht="15">
      <c r="A29" s="99"/>
      <c r="B29" s="100"/>
      <c r="C29" s="62"/>
      <c r="D29" s="62"/>
      <c r="E29" s="62"/>
    </row>
    <row r="30" spans="1:5" ht="15">
      <c r="A30" s="460"/>
      <c r="B30" s="460"/>
      <c r="C30" s="460"/>
      <c r="D30" s="460"/>
      <c r="E30" s="460"/>
    </row>
    <row r="31" spans="1:5" ht="15">
      <c r="A31" s="457" t="s">
        <v>125</v>
      </c>
      <c r="B31" s="458"/>
      <c r="C31" s="84" t="s">
        <v>126</v>
      </c>
      <c r="D31" s="84" t="s">
        <v>107</v>
      </c>
      <c r="E31" s="84" t="s">
        <v>109</v>
      </c>
    </row>
    <row r="32" spans="1:5" ht="15">
      <c r="A32" s="93"/>
      <c r="B32" s="94"/>
      <c r="C32" s="61"/>
      <c r="D32" s="61"/>
      <c r="E32" s="61"/>
    </row>
    <row r="33" spans="1:5" ht="15">
      <c r="A33" s="444"/>
      <c r="B33" s="96" t="s">
        <v>127</v>
      </c>
      <c r="C33" s="74">
        <v>0</v>
      </c>
      <c r="D33" s="74">
        <v>0</v>
      </c>
      <c r="E33" s="74">
        <v>0</v>
      </c>
    </row>
    <row r="34" spans="1:5" ht="15">
      <c r="A34" s="444"/>
      <c r="B34" s="97" t="s">
        <v>128</v>
      </c>
      <c r="C34" s="79">
        <v>0</v>
      </c>
      <c r="D34" s="79">
        <v>0</v>
      </c>
      <c r="E34" s="79">
        <v>0</v>
      </c>
    </row>
    <row r="35" spans="1:5" ht="15">
      <c r="A35" s="444"/>
      <c r="B35" s="97" t="s">
        <v>129</v>
      </c>
      <c r="C35" s="79">
        <v>0</v>
      </c>
      <c r="D35" s="79">
        <v>0</v>
      </c>
      <c r="E35" s="79">
        <v>0</v>
      </c>
    </row>
    <row r="36" spans="1:5" ht="15">
      <c r="A36" s="95"/>
      <c r="B36" s="98"/>
      <c r="C36" s="79"/>
      <c r="D36" s="79"/>
      <c r="E36" s="79"/>
    </row>
    <row r="37" spans="1:5" ht="15">
      <c r="A37" s="95"/>
      <c r="B37" s="96" t="s">
        <v>130</v>
      </c>
      <c r="C37" s="218">
        <f>C27+C33</f>
        <v>0</v>
      </c>
      <c r="D37" s="59">
        <f>D27+D33</f>
        <v>30665062.990000002</v>
      </c>
      <c r="E37" s="59">
        <f aca="true" t="shared" si="3" ref="E37">E27+E33</f>
        <v>30668651.990000002</v>
      </c>
    </row>
    <row r="38" spans="1:5" ht="15">
      <c r="A38" s="99"/>
      <c r="B38" s="100"/>
      <c r="C38" s="63"/>
      <c r="D38" s="63"/>
      <c r="E38" s="63"/>
    </row>
    <row r="39" spans="1:5" ht="15">
      <c r="A39" s="439"/>
      <c r="B39" s="439"/>
      <c r="C39" s="439"/>
      <c r="D39" s="439"/>
      <c r="E39" s="439"/>
    </row>
    <row r="40" spans="1:5" ht="15">
      <c r="A40" s="446" t="s">
        <v>125</v>
      </c>
      <c r="B40" s="447"/>
      <c r="C40" s="80" t="s">
        <v>105</v>
      </c>
      <c r="D40" s="413" t="s">
        <v>107</v>
      </c>
      <c r="E40" s="80" t="s">
        <v>108</v>
      </c>
    </row>
    <row r="41" spans="1:5" ht="15">
      <c r="A41" s="448"/>
      <c r="B41" s="449"/>
      <c r="C41" s="82" t="s">
        <v>126</v>
      </c>
      <c r="D41" s="415"/>
      <c r="E41" s="82" t="s">
        <v>109</v>
      </c>
    </row>
    <row r="42" spans="1:5" ht="15">
      <c r="A42" s="93"/>
      <c r="B42" s="94"/>
      <c r="C42" s="61"/>
      <c r="D42" s="61"/>
      <c r="E42" s="61"/>
    </row>
    <row r="43" spans="1:5" ht="15">
      <c r="A43" s="95"/>
      <c r="B43" s="96" t="s">
        <v>131</v>
      </c>
      <c r="C43" s="79"/>
      <c r="D43" s="79"/>
      <c r="E43" s="79"/>
    </row>
    <row r="44" spans="1:5" ht="15">
      <c r="A44" s="444"/>
      <c r="B44" s="97" t="s">
        <v>132</v>
      </c>
      <c r="C44" s="74">
        <v>0</v>
      </c>
      <c r="D44" s="74">
        <v>0</v>
      </c>
      <c r="E44" s="74">
        <v>0</v>
      </c>
    </row>
    <row r="45" spans="1:5" ht="15">
      <c r="A45" s="444"/>
      <c r="B45" s="97" t="s">
        <v>133</v>
      </c>
      <c r="C45" s="79">
        <v>0</v>
      </c>
      <c r="D45" s="79">
        <v>0</v>
      </c>
      <c r="E45" s="79">
        <v>0</v>
      </c>
    </row>
    <row r="46" spans="1:5" ht="15">
      <c r="A46" s="444"/>
      <c r="B46" s="97" t="s">
        <v>134</v>
      </c>
      <c r="C46" s="79">
        <v>0</v>
      </c>
      <c r="D46" s="79">
        <v>0</v>
      </c>
      <c r="E46" s="79">
        <v>0</v>
      </c>
    </row>
    <row r="47" spans="1:5" ht="15">
      <c r="A47" s="444"/>
      <c r="B47" s="96" t="s">
        <v>135</v>
      </c>
      <c r="C47" s="74">
        <v>0</v>
      </c>
      <c r="D47" s="74">
        <v>0</v>
      </c>
      <c r="E47" s="74">
        <v>0</v>
      </c>
    </row>
    <row r="48" spans="1:5" ht="15">
      <c r="A48" s="444"/>
      <c r="B48" s="97" t="s">
        <v>136</v>
      </c>
      <c r="C48" s="79">
        <v>0</v>
      </c>
      <c r="D48" s="79">
        <v>0</v>
      </c>
      <c r="E48" s="79">
        <v>0</v>
      </c>
    </row>
    <row r="49" spans="1:5" ht="15">
      <c r="A49" s="444"/>
      <c r="B49" s="97" t="s">
        <v>137</v>
      </c>
      <c r="C49" s="79">
        <v>0</v>
      </c>
      <c r="D49" s="79">
        <v>0</v>
      </c>
      <c r="E49" s="79">
        <v>0</v>
      </c>
    </row>
    <row r="50" spans="1:5" ht="15">
      <c r="A50" s="95"/>
      <c r="B50" s="98"/>
      <c r="C50" s="79"/>
      <c r="D50" s="79"/>
      <c r="E50" s="79"/>
    </row>
    <row r="51" spans="1:5" ht="15">
      <c r="A51" s="444"/>
      <c r="B51" s="453" t="s">
        <v>138</v>
      </c>
      <c r="C51" s="443">
        <f>C44+C47</f>
        <v>0</v>
      </c>
      <c r="D51" s="443">
        <f aca="true" t="shared" si="4" ref="D51:E51">D44+D47</f>
        <v>0</v>
      </c>
      <c r="E51" s="443">
        <f t="shared" si="4"/>
        <v>0</v>
      </c>
    </row>
    <row r="52" spans="1:5" ht="15">
      <c r="A52" s="445"/>
      <c r="B52" s="454"/>
      <c r="C52" s="455"/>
      <c r="D52" s="455"/>
      <c r="E52" s="455"/>
    </row>
    <row r="53" spans="1:5" ht="15">
      <c r="A53" s="440"/>
      <c r="B53" s="440"/>
      <c r="C53" s="440"/>
      <c r="D53" s="440"/>
      <c r="E53" s="440"/>
    </row>
    <row r="54" spans="1:5" ht="15">
      <c r="A54" s="446" t="s">
        <v>125</v>
      </c>
      <c r="B54" s="447"/>
      <c r="C54" s="75" t="s">
        <v>105</v>
      </c>
      <c r="D54" s="413" t="s">
        <v>107</v>
      </c>
      <c r="E54" s="75" t="s">
        <v>108</v>
      </c>
    </row>
    <row r="55" spans="1:5" ht="15">
      <c r="A55" s="448"/>
      <c r="B55" s="449"/>
      <c r="C55" s="76" t="s">
        <v>126</v>
      </c>
      <c r="D55" s="415"/>
      <c r="E55" s="76" t="s">
        <v>109</v>
      </c>
    </row>
    <row r="56" spans="1:5" ht="15">
      <c r="A56" s="450"/>
      <c r="B56" s="451"/>
      <c r="C56" s="64"/>
      <c r="D56" s="64"/>
      <c r="E56" s="64"/>
    </row>
    <row r="57" spans="1:5" ht="15">
      <c r="A57" s="444"/>
      <c r="B57" s="452" t="s">
        <v>111</v>
      </c>
      <c r="C57" s="459">
        <f>'FORMATO 5 EAID'!D50</f>
        <v>24000000</v>
      </c>
      <c r="D57" s="459">
        <f>D11</f>
        <v>31134845</v>
      </c>
      <c r="E57" s="459">
        <f>E11</f>
        <v>31012039</v>
      </c>
    </row>
    <row r="58" spans="1:5" ht="15">
      <c r="A58" s="444"/>
      <c r="B58" s="452"/>
      <c r="C58" s="459"/>
      <c r="D58" s="459"/>
      <c r="E58" s="459"/>
    </row>
    <row r="59" spans="1:5" ht="15">
      <c r="A59" s="444"/>
      <c r="B59" s="89" t="s">
        <v>139</v>
      </c>
      <c r="C59" s="74">
        <f>C60+C61</f>
        <v>0</v>
      </c>
      <c r="D59" s="74">
        <f aca="true" t="shared" si="5" ref="D59:E59">D60+D61</f>
        <v>0</v>
      </c>
      <c r="E59" s="74">
        <f t="shared" si="5"/>
        <v>0</v>
      </c>
    </row>
    <row r="60" spans="1:5" ht="15">
      <c r="A60" s="444"/>
      <c r="B60" s="97" t="s">
        <v>132</v>
      </c>
      <c r="C60" s="79">
        <v>0</v>
      </c>
      <c r="D60" s="79">
        <v>0</v>
      </c>
      <c r="E60" s="79">
        <v>0</v>
      </c>
    </row>
    <row r="61" spans="1:5" ht="15">
      <c r="A61" s="444"/>
      <c r="B61" s="97" t="s">
        <v>136</v>
      </c>
      <c r="C61" s="79">
        <v>0</v>
      </c>
      <c r="D61" s="79">
        <v>0</v>
      </c>
      <c r="E61" s="79">
        <v>0</v>
      </c>
    </row>
    <row r="62" spans="1:5" ht="15">
      <c r="A62" s="444"/>
      <c r="B62" s="101"/>
      <c r="C62" s="79" t="s">
        <v>666</v>
      </c>
      <c r="D62" s="79"/>
      <c r="E62" s="79"/>
    </row>
    <row r="63" spans="1:5" ht="15">
      <c r="A63" s="95"/>
      <c r="B63" s="101" t="s">
        <v>115</v>
      </c>
      <c r="C63" s="73">
        <f>C16</f>
        <v>23999999.52</v>
      </c>
      <c r="D63" s="73">
        <f>D16</f>
        <v>29852146.009999998</v>
      </c>
      <c r="E63" s="73">
        <f>E16</f>
        <v>29706686.009999998</v>
      </c>
    </row>
    <row r="64" spans="1:5" ht="15">
      <c r="A64" s="95"/>
      <c r="B64" s="101"/>
      <c r="C64" s="79"/>
      <c r="D64" s="79"/>
      <c r="E64" s="79"/>
    </row>
    <row r="65" spans="1:5" ht="15">
      <c r="A65" s="95"/>
      <c r="B65" s="101" t="s">
        <v>118</v>
      </c>
      <c r="C65" s="65">
        <v>0</v>
      </c>
      <c r="D65" s="79">
        <v>0</v>
      </c>
      <c r="E65" s="79">
        <v>0</v>
      </c>
    </row>
    <row r="66" spans="1:5" ht="15">
      <c r="A66" s="95"/>
      <c r="B66" s="101"/>
      <c r="C66" s="79"/>
      <c r="D66" s="79"/>
      <c r="E66" s="79"/>
    </row>
    <row r="67" spans="1:5" ht="15">
      <c r="A67" s="444"/>
      <c r="B67" s="102" t="s">
        <v>140</v>
      </c>
      <c r="C67" s="73">
        <f>C57+C59-C63+C65</f>
        <v>0.48000000044703484</v>
      </c>
      <c r="D67" s="73">
        <f>D57+D59-D63+D65</f>
        <v>1282698.990000002</v>
      </c>
      <c r="E67" s="73">
        <f aca="true" t="shared" si="6" ref="E67">E57+E59-E63+E65</f>
        <v>1305352.990000002</v>
      </c>
    </row>
    <row r="68" spans="1:5" ht="15">
      <c r="A68" s="444"/>
      <c r="B68" s="102" t="s">
        <v>141</v>
      </c>
      <c r="C68" s="73">
        <f>C67-C59</f>
        <v>0.48000000044703484</v>
      </c>
      <c r="D68" s="73">
        <f aca="true" t="shared" si="7" ref="D68:E68">D67-D59</f>
        <v>1282698.990000002</v>
      </c>
      <c r="E68" s="73">
        <f t="shared" si="7"/>
        <v>1305352.990000002</v>
      </c>
    </row>
    <row r="69" spans="1:5" ht="15">
      <c r="A69" s="444"/>
      <c r="B69" s="102" t="s">
        <v>142</v>
      </c>
      <c r="C69" s="79"/>
      <c r="D69" s="79"/>
      <c r="E69" s="79"/>
    </row>
    <row r="70" spans="1:5" ht="15">
      <c r="A70" s="445"/>
      <c r="B70" s="103"/>
      <c r="C70" s="63"/>
      <c r="D70" s="63"/>
      <c r="E70" s="63"/>
    </row>
    <row r="71" spans="1:5" ht="15">
      <c r="A71" s="440"/>
      <c r="B71" s="440"/>
      <c r="C71" s="440"/>
      <c r="D71" s="440"/>
      <c r="E71" s="440"/>
    </row>
    <row r="72" spans="1:5" ht="15">
      <c r="A72" s="446" t="s">
        <v>125</v>
      </c>
      <c r="B72" s="447"/>
      <c r="C72" s="75" t="s">
        <v>105</v>
      </c>
      <c r="D72" s="413" t="s">
        <v>107</v>
      </c>
      <c r="E72" s="75" t="s">
        <v>108</v>
      </c>
    </row>
    <row r="73" spans="1:5" ht="15">
      <c r="A73" s="448"/>
      <c r="B73" s="449"/>
      <c r="C73" s="76" t="s">
        <v>126</v>
      </c>
      <c r="D73" s="415"/>
      <c r="E73" s="76" t="s">
        <v>109</v>
      </c>
    </row>
    <row r="74" spans="1:5" ht="15">
      <c r="A74" s="450"/>
      <c r="B74" s="451"/>
      <c r="C74" s="61"/>
      <c r="D74" s="61"/>
      <c r="E74" s="61"/>
    </row>
    <row r="75" spans="1:5" ht="15">
      <c r="A75" s="444"/>
      <c r="B75" s="452" t="s">
        <v>112</v>
      </c>
      <c r="C75" s="442">
        <f>C12</f>
        <v>32250274</v>
      </c>
      <c r="D75" s="442">
        <f aca="true" t="shared" si="8" ref="D75:E75">D12</f>
        <v>29382364</v>
      </c>
      <c r="E75" s="442">
        <f t="shared" si="8"/>
        <v>29363299</v>
      </c>
    </row>
    <row r="76" spans="1:5" ht="15">
      <c r="A76" s="444"/>
      <c r="B76" s="452"/>
      <c r="C76" s="443"/>
      <c r="D76" s="443"/>
      <c r="E76" s="443"/>
    </row>
    <row r="77" spans="1:5" ht="15">
      <c r="A77" s="444"/>
      <c r="B77" s="101" t="s">
        <v>143</v>
      </c>
      <c r="C77" s="79">
        <v>0</v>
      </c>
      <c r="D77" s="79">
        <v>0</v>
      </c>
      <c r="E77" s="79">
        <v>0</v>
      </c>
    </row>
    <row r="78" spans="1:5" ht="15">
      <c r="A78" s="444"/>
      <c r="B78" s="101" t="s">
        <v>144</v>
      </c>
      <c r="C78" s="79">
        <v>0</v>
      </c>
      <c r="D78" s="79">
        <v>0</v>
      </c>
      <c r="E78" s="79">
        <v>0</v>
      </c>
    </row>
    <row r="79" spans="1:5" ht="15">
      <c r="A79" s="444"/>
      <c r="B79" s="97" t="s">
        <v>133</v>
      </c>
      <c r="C79" s="79">
        <v>0</v>
      </c>
      <c r="D79" s="79">
        <v>0</v>
      </c>
      <c r="E79" s="79">
        <v>0</v>
      </c>
    </row>
    <row r="80" spans="1:5" ht="15">
      <c r="A80" s="444"/>
      <c r="B80" s="97" t="s">
        <v>134</v>
      </c>
      <c r="C80" s="79">
        <v>0</v>
      </c>
      <c r="D80" s="79">
        <v>0</v>
      </c>
      <c r="E80" s="79">
        <v>0</v>
      </c>
    </row>
    <row r="81" spans="1:5" ht="15">
      <c r="A81" s="444"/>
      <c r="B81" s="97" t="s">
        <v>137</v>
      </c>
      <c r="C81" s="79"/>
      <c r="D81" s="79"/>
      <c r="E81" s="79"/>
    </row>
    <row r="82" spans="1:5" ht="15">
      <c r="A82" s="444"/>
      <c r="B82" s="101"/>
      <c r="C82" s="79"/>
      <c r="D82" s="79"/>
      <c r="E82" s="79"/>
    </row>
    <row r="83" spans="1:5" ht="15">
      <c r="A83" s="95"/>
      <c r="B83" s="101" t="s">
        <v>116</v>
      </c>
      <c r="C83" s="73">
        <f>C17</f>
        <v>0</v>
      </c>
      <c r="D83" s="227">
        <f aca="true" t="shared" si="9" ref="D83:E83">D17</f>
        <v>0</v>
      </c>
      <c r="E83" s="227">
        <f t="shared" si="9"/>
        <v>0</v>
      </c>
    </row>
    <row r="84" spans="1:5" ht="15">
      <c r="A84" s="95"/>
      <c r="B84" s="101"/>
      <c r="C84" s="79"/>
      <c r="D84" s="79"/>
      <c r="E84" s="79"/>
    </row>
    <row r="85" spans="1:5" ht="15">
      <c r="A85" s="95"/>
      <c r="B85" s="101" t="s">
        <v>145</v>
      </c>
      <c r="C85" s="66">
        <v>0</v>
      </c>
      <c r="D85" s="74">
        <v>0</v>
      </c>
      <c r="E85" s="74">
        <v>0</v>
      </c>
    </row>
    <row r="86" spans="1:5" ht="15">
      <c r="A86" s="95"/>
      <c r="B86" s="101"/>
      <c r="C86" s="79"/>
      <c r="D86" s="79"/>
      <c r="E86" s="79"/>
    </row>
    <row r="87" spans="1:5" ht="15">
      <c r="A87" s="444"/>
      <c r="B87" s="102" t="s">
        <v>146</v>
      </c>
      <c r="C87" s="67">
        <f>C75+C77-C83+C85</f>
        <v>32250274</v>
      </c>
      <c r="D87" s="67">
        <f aca="true" t="shared" si="10" ref="D87:E87">D75+D77-D83+D85</f>
        <v>29382364</v>
      </c>
      <c r="E87" s="67">
        <f t="shared" si="10"/>
        <v>29363299</v>
      </c>
    </row>
    <row r="88" spans="1:5" ht="15">
      <c r="A88" s="444"/>
      <c r="B88" s="102" t="s">
        <v>147</v>
      </c>
      <c r="C88" s="67">
        <f>C87-C77</f>
        <v>32250274</v>
      </c>
      <c r="D88" s="67">
        <f>D87-D77</f>
        <v>29382364</v>
      </c>
      <c r="E88" s="67">
        <f>E87-E77</f>
        <v>29363299</v>
      </c>
    </row>
    <row r="89" spans="1:5" ht="15">
      <c r="A89" s="444"/>
      <c r="B89" s="102" t="s">
        <v>148</v>
      </c>
      <c r="C89" s="68"/>
      <c r="D89" s="68"/>
      <c r="E89" s="68"/>
    </row>
    <row r="90" spans="1:5" ht="15">
      <c r="A90" s="445"/>
      <c r="B90" s="103"/>
      <c r="C90" s="63"/>
      <c r="D90" s="63"/>
      <c r="E90" s="63"/>
    </row>
    <row r="91" spans="1:5" ht="15">
      <c r="A91" s="441"/>
      <c r="B91" s="441"/>
      <c r="C91" s="441"/>
      <c r="D91" s="441"/>
      <c r="E91" s="441"/>
    </row>
    <row r="92" spans="1:5" ht="15">
      <c r="A92" s="216"/>
      <c r="B92" s="216"/>
      <c r="C92" s="216"/>
      <c r="D92" s="216"/>
      <c r="E92" s="216"/>
    </row>
    <row r="93" spans="1:5" ht="15">
      <c r="A93" s="216"/>
      <c r="B93" s="216"/>
      <c r="C93" s="216"/>
      <c r="D93" s="216"/>
      <c r="E93" s="216"/>
    </row>
    <row r="94" spans="1:5" ht="15">
      <c r="A94" s="216"/>
      <c r="B94" s="216"/>
      <c r="C94" s="216"/>
      <c r="D94" s="216"/>
      <c r="E94" s="216"/>
    </row>
    <row r="96" spans="2:7" ht="15">
      <c r="B96" s="21" t="s">
        <v>581</v>
      </c>
      <c r="C96" s="387" t="s">
        <v>614</v>
      </c>
      <c r="D96" s="387"/>
      <c r="G96" s="20"/>
    </row>
    <row r="97" spans="2:7" ht="15">
      <c r="B97" s="21" t="s">
        <v>579</v>
      </c>
      <c r="C97" s="387" t="s">
        <v>580</v>
      </c>
      <c r="D97" s="387"/>
      <c r="G97" s="20"/>
    </row>
  </sheetData>
  <mergeCells count="53">
    <mergeCell ref="A21:A22"/>
    <mergeCell ref="C21:C22"/>
    <mergeCell ref="D21:D22"/>
    <mergeCell ref="E21:E22"/>
    <mergeCell ref="A24:A26"/>
    <mergeCell ref="A2:E2"/>
    <mergeCell ref="A3:E3"/>
    <mergeCell ref="A4:E4"/>
    <mergeCell ref="A5:E5"/>
    <mergeCell ref="A7:B8"/>
    <mergeCell ref="D7:D8"/>
    <mergeCell ref="A27:A28"/>
    <mergeCell ref="D27:D28"/>
    <mergeCell ref="E27:E28"/>
    <mergeCell ref="C97:D97"/>
    <mergeCell ref="C96:D96"/>
    <mergeCell ref="A31:B31"/>
    <mergeCell ref="C57:C58"/>
    <mergeCell ref="D57:D58"/>
    <mergeCell ref="E57:E58"/>
    <mergeCell ref="A30:E30"/>
    <mergeCell ref="A33:A35"/>
    <mergeCell ref="A40:B41"/>
    <mergeCell ref="D40:D41"/>
    <mergeCell ref="A44:A46"/>
    <mergeCell ref="A47:A49"/>
    <mergeCell ref="A67:A70"/>
    <mergeCell ref="A51:A52"/>
    <mergeCell ref="B51:B52"/>
    <mergeCell ref="C51:C52"/>
    <mergeCell ref="D51:D52"/>
    <mergeCell ref="E51:E52"/>
    <mergeCell ref="A54:B55"/>
    <mergeCell ref="D54:D55"/>
    <mergeCell ref="A56:B56"/>
    <mergeCell ref="A57:A58"/>
    <mergeCell ref="B57:B58"/>
    <mergeCell ref="A1:E1"/>
    <mergeCell ref="A39:E39"/>
    <mergeCell ref="A53:E53"/>
    <mergeCell ref="A71:E71"/>
    <mergeCell ref="A91:E91"/>
    <mergeCell ref="E75:E76"/>
    <mergeCell ref="A77:A82"/>
    <mergeCell ref="A87:A90"/>
    <mergeCell ref="A72:B73"/>
    <mergeCell ref="D72:D73"/>
    <mergeCell ref="A74:B74"/>
    <mergeCell ref="A75:A76"/>
    <mergeCell ref="B75:B76"/>
    <mergeCell ref="C75:C76"/>
    <mergeCell ref="D75:D76"/>
    <mergeCell ref="A59:A6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10"/>
  <sheetViews>
    <sheetView workbookViewId="0" topLeftCell="A1">
      <selection activeCell="B78" sqref="B77:C78"/>
    </sheetView>
  </sheetViews>
  <sheetFormatPr defaultColWidth="11.421875" defaultRowHeight="15"/>
  <cols>
    <col min="1" max="2" width="11.421875" style="19" customWidth="1"/>
    <col min="3" max="3" width="47.8515625" style="19" bestFit="1" customWidth="1"/>
    <col min="4" max="4" width="13.57421875" style="118" bestFit="1" customWidth="1"/>
    <col min="5" max="5" width="15.7109375" style="118" bestFit="1" customWidth="1"/>
    <col min="6" max="6" width="13.28125" style="118" bestFit="1" customWidth="1"/>
    <col min="7" max="7" width="11.8515625" style="118" customWidth="1"/>
    <col min="8" max="8" width="13.28125" style="118" bestFit="1" customWidth="1"/>
    <col min="9" max="9" width="14.7109375" style="118" bestFit="1" customWidth="1"/>
    <col min="10" max="10" width="11.421875" style="19" customWidth="1"/>
    <col min="11" max="11" width="12.7109375" style="19" bestFit="1" customWidth="1"/>
    <col min="12" max="16384" width="11.421875" style="19" customWidth="1"/>
  </cols>
  <sheetData>
    <row r="1" spans="1:9" ht="15">
      <c r="A1" s="438" t="s">
        <v>690</v>
      </c>
      <c r="B1" s="438"/>
      <c r="C1" s="438"/>
      <c r="D1" s="438"/>
      <c r="E1" s="438"/>
      <c r="F1" s="438"/>
      <c r="G1" s="438"/>
      <c r="H1" s="438"/>
      <c r="I1" s="438"/>
    </row>
    <row r="2" spans="1:9" ht="15">
      <c r="A2" s="461" t="str">
        <f>'FORMATO 4 BP'!A2:E2</f>
        <v>UNIVERSIDAD TECNOLOGICA DE TLAXCALA</v>
      </c>
      <c r="B2" s="462"/>
      <c r="C2" s="462"/>
      <c r="D2" s="462"/>
      <c r="E2" s="462"/>
      <c r="F2" s="462"/>
      <c r="G2" s="462"/>
      <c r="H2" s="462"/>
      <c r="I2" s="408"/>
    </row>
    <row r="3" spans="1:9" ht="15">
      <c r="A3" s="463" t="s">
        <v>149</v>
      </c>
      <c r="B3" s="464"/>
      <c r="C3" s="464"/>
      <c r="D3" s="464"/>
      <c r="E3" s="464"/>
      <c r="F3" s="464"/>
      <c r="G3" s="464"/>
      <c r="H3" s="464"/>
      <c r="I3" s="410"/>
    </row>
    <row r="4" spans="1:9" ht="15">
      <c r="A4" s="463" t="str">
        <f>'FORMATO 4 BP'!A4:E4</f>
        <v>Del 01 de Enero al 31 de Diciembre  de 2017</v>
      </c>
      <c r="B4" s="464"/>
      <c r="C4" s="464"/>
      <c r="D4" s="464"/>
      <c r="E4" s="464"/>
      <c r="F4" s="464"/>
      <c r="G4" s="464"/>
      <c r="H4" s="464"/>
      <c r="I4" s="410"/>
    </row>
    <row r="5" spans="1:9" ht="15">
      <c r="A5" s="465" t="s">
        <v>0</v>
      </c>
      <c r="B5" s="466"/>
      <c r="C5" s="466"/>
      <c r="D5" s="466"/>
      <c r="E5" s="466"/>
      <c r="F5" s="466"/>
      <c r="G5" s="466"/>
      <c r="H5" s="466"/>
      <c r="I5" s="467"/>
    </row>
    <row r="6" spans="1:9" ht="15">
      <c r="A6" s="488"/>
      <c r="B6" s="489"/>
      <c r="C6" s="490"/>
      <c r="D6" s="491" t="s">
        <v>150</v>
      </c>
      <c r="E6" s="492"/>
      <c r="F6" s="492"/>
      <c r="G6" s="492"/>
      <c r="H6" s="493"/>
      <c r="I6" s="494" t="s">
        <v>151</v>
      </c>
    </row>
    <row r="7" spans="1:9" ht="15">
      <c r="A7" s="463" t="s">
        <v>125</v>
      </c>
      <c r="B7" s="464"/>
      <c r="C7" s="410"/>
      <c r="D7" s="494" t="s">
        <v>153</v>
      </c>
      <c r="E7" s="104" t="s">
        <v>154</v>
      </c>
      <c r="F7" s="494" t="s">
        <v>156</v>
      </c>
      <c r="G7" s="494" t="s">
        <v>107</v>
      </c>
      <c r="H7" s="494" t="s">
        <v>157</v>
      </c>
      <c r="I7" s="495"/>
    </row>
    <row r="8" spans="1:9" ht="15">
      <c r="A8" s="465" t="s">
        <v>152</v>
      </c>
      <c r="B8" s="466"/>
      <c r="C8" s="467"/>
      <c r="D8" s="496"/>
      <c r="E8" s="105" t="s">
        <v>155</v>
      </c>
      <c r="F8" s="496"/>
      <c r="G8" s="496"/>
      <c r="H8" s="496"/>
      <c r="I8" s="496"/>
    </row>
    <row r="9" spans="1:9" ht="15">
      <c r="A9" s="497"/>
      <c r="B9" s="498"/>
      <c r="C9" s="499"/>
      <c r="D9" s="106"/>
      <c r="E9" s="106"/>
      <c r="F9" s="106"/>
      <c r="G9" s="106"/>
      <c r="H9" s="106"/>
      <c r="I9" s="106"/>
    </row>
    <row r="10" spans="1:9" ht="15">
      <c r="A10" s="482" t="s">
        <v>158</v>
      </c>
      <c r="B10" s="483"/>
      <c r="C10" s="477"/>
      <c r="D10" s="107"/>
      <c r="E10" s="107"/>
      <c r="F10" s="107"/>
      <c r="G10" s="107"/>
      <c r="H10" s="107"/>
      <c r="I10" s="107"/>
    </row>
    <row r="11" spans="1:9" ht="15">
      <c r="A11" s="9"/>
      <c r="B11" s="478" t="s">
        <v>159</v>
      </c>
      <c r="C11" s="479"/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</row>
    <row r="12" spans="1:9" ht="15">
      <c r="A12" s="9"/>
      <c r="B12" s="478" t="s">
        <v>160</v>
      </c>
      <c r="C12" s="479"/>
      <c r="D12" s="107">
        <v>0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</row>
    <row r="13" spans="1:9" ht="15">
      <c r="A13" s="9"/>
      <c r="B13" s="478" t="s">
        <v>161</v>
      </c>
      <c r="C13" s="479"/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</row>
    <row r="14" spans="1:9" ht="15">
      <c r="A14" s="9"/>
      <c r="B14" s="478" t="s">
        <v>162</v>
      </c>
      <c r="C14" s="479"/>
      <c r="D14" s="107">
        <v>5000000</v>
      </c>
      <c r="E14" s="107">
        <v>-5000000</v>
      </c>
      <c r="F14" s="107">
        <v>0</v>
      </c>
      <c r="G14" s="382">
        <v>6484</v>
      </c>
      <c r="H14" s="107">
        <v>6484</v>
      </c>
      <c r="I14" s="107">
        <f>H14-D14</f>
        <v>-4993516</v>
      </c>
    </row>
    <row r="15" spans="1:9" ht="15">
      <c r="A15" s="23"/>
      <c r="B15" s="478" t="s">
        <v>163</v>
      </c>
      <c r="C15" s="479"/>
      <c r="D15" s="107">
        <v>0</v>
      </c>
      <c r="E15" s="107">
        <v>0</v>
      </c>
      <c r="F15" s="107">
        <f>D15+E15</f>
        <v>0</v>
      </c>
      <c r="G15" s="382">
        <v>3181</v>
      </c>
      <c r="H15" s="107">
        <v>3174</v>
      </c>
      <c r="I15" s="107">
        <f>H15-D15</f>
        <v>3174</v>
      </c>
    </row>
    <row r="16" spans="1:9" ht="15">
      <c r="A16" s="9"/>
      <c r="B16" s="478" t="s">
        <v>164</v>
      </c>
      <c r="C16" s="479"/>
      <c r="D16" s="107">
        <v>0</v>
      </c>
      <c r="E16" s="107">
        <v>0</v>
      </c>
      <c r="F16" s="107">
        <f>D16+E16</f>
        <v>0</v>
      </c>
      <c r="G16" s="382">
        <v>0</v>
      </c>
      <c r="H16" s="107">
        <v>0</v>
      </c>
      <c r="I16" s="107">
        <f aca="true" t="shared" si="0" ref="I16:I17">H16-D16</f>
        <v>0</v>
      </c>
    </row>
    <row r="17" spans="1:9" ht="15">
      <c r="A17" s="9"/>
      <c r="B17" s="478" t="s">
        <v>165</v>
      </c>
      <c r="C17" s="479"/>
      <c r="D17" s="107">
        <v>0</v>
      </c>
      <c r="E17" s="107">
        <v>1125000</v>
      </c>
      <c r="F17" s="107">
        <f>D17+E17</f>
        <v>1125000</v>
      </c>
      <c r="G17" s="382">
        <v>1674080</v>
      </c>
      <c r="H17" s="107">
        <v>1551280</v>
      </c>
      <c r="I17" s="107">
        <f t="shared" si="0"/>
        <v>1551280</v>
      </c>
    </row>
    <row r="18" spans="1:9" ht="15">
      <c r="A18" s="475"/>
      <c r="B18" s="478" t="s">
        <v>166</v>
      </c>
      <c r="C18" s="479"/>
      <c r="D18" s="107">
        <f>D20+D21+D22+D23+D24+D25+D26+D27+D28+D29+D30+D31+D32+D33</f>
        <v>0</v>
      </c>
      <c r="E18" s="107">
        <f aca="true" t="shared" si="1" ref="E18:I18">E20+E21+E22+E23+E24+E25+E26+E27+E28+E29+E30+E31+E32+E33</f>
        <v>0</v>
      </c>
      <c r="F18" s="107">
        <f t="shared" si="1"/>
        <v>0</v>
      </c>
      <c r="G18" s="107">
        <f t="shared" si="1"/>
        <v>0</v>
      </c>
      <c r="H18" s="107">
        <f t="shared" si="1"/>
        <v>0</v>
      </c>
      <c r="I18" s="107">
        <f t="shared" si="1"/>
        <v>0</v>
      </c>
    </row>
    <row r="19" spans="1:9" ht="15">
      <c r="A19" s="475"/>
      <c r="B19" s="478" t="s">
        <v>167</v>
      </c>
      <c r="C19" s="479"/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</row>
    <row r="20" spans="1:9" ht="15">
      <c r="A20" s="9"/>
      <c r="B20" s="108"/>
      <c r="C20" s="109" t="s">
        <v>168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</row>
    <row r="21" spans="1:9" ht="15">
      <c r="A21" s="9"/>
      <c r="B21" s="108"/>
      <c r="C21" s="109" t="s">
        <v>169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</row>
    <row r="22" spans="1:9" ht="15">
      <c r="A22" s="9"/>
      <c r="B22" s="108"/>
      <c r="C22" s="109" t="s">
        <v>170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</row>
    <row r="23" spans="1:9" ht="15">
      <c r="A23" s="9"/>
      <c r="B23" s="108"/>
      <c r="C23" s="109" t="s">
        <v>171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</row>
    <row r="24" spans="1:9" ht="15">
      <c r="A24" s="9"/>
      <c r="B24" s="108"/>
      <c r="C24" s="109" t="s">
        <v>172</v>
      </c>
      <c r="D24" s="107"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</row>
    <row r="25" spans="1:9" ht="15">
      <c r="A25" s="475"/>
      <c r="B25" s="480"/>
      <c r="C25" s="109" t="s">
        <v>173</v>
      </c>
      <c r="D25" s="107"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</row>
    <row r="26" spans="1:9" ht="15">
      <c r="A26" s="475"/>
      <c r="B26" s="480"/>
      <c r="C26" s="109" t="s">
        <v>174</v>
      </c>
      <c r="D26" s="107">
        <v>0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</row>
    <row r="27" spans="1:9" ht="15">
      <c r="A27" s="475"/>
      <c r="B27" s="480"/>
      <c r="C27" s="109" t="s">
        <v>175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</row>
    <row r="28" spans="1:9" ht="15">
      <c r="A28" s="475"/>
      <c r="B28" s="480"/>
      <c r="C28" s="109" t="s">
        <v>176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</row>
    <row r="29" spans="1:9" ht="15">
      <c r="A29" s="9"/>
      <c r="B29" s="108"/>
      <c r="C29" s="109" t="s">
        <v>177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</row>
    <row r="30" spans="1:9" ht="15">
      <c r="A30" s="9"/>
      <c r="B30" s="108"/>
      <c r="C30" s="109" t="s">
        <v>178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</row>
    <row r="31" spans="1:9" ht="15">
      <c r="A31" s="9"/>
      <c r="B31" s="108"/>
      <c r="C31" s="109" t="s">
        <v>179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</row>
    <row r="32" spans="1:9" ht="15">
      <c r="A32" s="475"/>
      <c r="B32" s="480"/>
      <c r="C32" s="109" t="s">
        <v>180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</row>
    <row r="33" spans="1:9" ht="15">
      <c r="A33" s="475"/>
      <c r="B33" s="480"/>
      <c r="C33" s="109" t="s">
        <v>181</v>
      </c>
      <c r="D33" s="107"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</row>
    <row r="34" spans="1:9" ht="15">
      <c r="A34" s="475"/>
      <c r="B34" s="478" t="s">
        <v>182</v>
      </c>
      <c r="C34" s="479"/>
      <c r="D34" s="107">
        <f>D36+D37+D38+D39+D41</f>
        <v>0</v>
      </c>
      <c r="E34" s="107">
        <f aca="true" t="shared" si="2" ref="E34:I34">E36+E37+E38+E39+E41</f>
        <v>0</v>
      </c>
      <c r="F34" s="107">
        <f t="shared" si="2"/>
        <v>0</v>
      </c>
      <c r="G34" s="107">
        <f t="shared" si="2"/>
        <v>0</v>
      </c>
      <c r="H34" s="107">
        <f t="shared" si="2"/>
        <v>0</v>
      </c>
      <c r="I34" s="107">
        <f t="shared" si="2"/>
        <v>0</v>
      </c>
    </row>
    <row r="35" spans="1:9" ht="15">
      <c r="A35" s="475"/>
      <c r="B35" s="478" t="s">
        <v>183</v>
      </c>
      <c r="C35" s="479"/>
      <c r="D35" s="107">
        <v>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</row>
    <row r="36" spans="1:9" ht="15">
      <c r="A36" s="9"/>
      <c r="B36" s="108"/>
      <c r="C36" s="109" t="s">
        <v>184</v>
      </c>
      <c r="D36" s="107">
        <v>0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</row>
    <row r="37" spans="1:9" ht="15">
      <c r="A37" s="9"/>
      <c r="B37" s="108"/>
      <c r="C37" s="109" t="s">
        <v>185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</row>
    <row r="38" spans="1:9" ht="15">
      <c r="A38" s="9"/>
      <c r="B38" s="108"/>
      <c r="C38" s="109" t="s">
        <v>186</v>
      </c>
      <c r="D38" s="107">
        <v>0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</row>
    <row r="39" spans="1:9" ht="15">
      <c r="A39" s="475"/>
      <c r="B39" s="480"/>
      <c r="C39" s="109" t="s">
        <v>187</v>
      </c>
      <c r="D39" s="107">
        <v>0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</row>
    <row r="40" spans="1:9" ht="15">
      <c r="A40" s="475"/>
      <c r="B40" s="480"/>
      <c r="C40" s="109" t="s">
        <v>188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</row>
    <row r="41" spans="1:9" ht="15">
      <c r="A41" s="9"/>
      <c r="B41" s="110"/>
      <c r="C41" s="109" t="s">
        <v>189</v>
      </c>
      <c r="D41" s="107">
        <v>0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</row>
    <row r="42" spans="1:9" ht="15">
      <c r="A42" s="9"/>
      <c r="B42" s="486" t="s">
        <v>190</v>
      </c>
      <c r="C42" s="479"/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</row>
    <row r="43" spans="1:9" ht="15">
      <c r="A43" s="9"/>
      <c r="B43" s="486" t="s">
        <v>191</v>
      </c>
      <c r="C43" s="479"/>
      <c r="D43" s="107">
        <f>D44</f>
        <v>0</v>
      </c>
      <c r="E43" s="107">
        <v>0</v>
      </c>
      <c r="F43" s="107">
        <f aca="true" t="shared" si="3" ref="F43:I43">F44</f>
        <v>0</v>
      </c>
      <c r="G43" s="107">
        <f t="shared" si="3"/>
        <v>0</v>
      </c>
      <c r="H43" s="107">
        <f t="shared" si="3"/>
        <v>0</v>
      </c>
      <c r="I43" s="107">
        <f t="shared" si="3"/>
        <v>0</v>
      </c>
    </row>
    <row r="44" spans="1:9" ht="15">
      <c r="A44" s="9"/>
      <c r="B44" s="108"/>
      <c r="C44" s="109" t="s">
        <v>192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</row>
    <row r="45" spans="1:9" ht="15">
      <c r="A45" s="9"/>
      <c r="B45" s="478" t="s">
        <v>193</v>
      </c>
      <c r="C45" s="479"/>
      <c r="D45" s="107">
        <f>D46+D47</f>
        <v>19000000</v>
      </c>
      <c r="E45" s="107">
        <f>E46+E47</f>
        <v>10224139</v>
      </c>
      <c r="F45" s="107">
        <f aca="true" t="shared" si="4" ref="F45:I45">F46+F47</f>
        <v>29224138.92</v>
      </c>
      <c r="G45" s="107">
        <f t="shared" si="4"/>
        <v>29451101</v>
      </c>
      <c r="H45" s="107">
        <f t="shared" si="4"/>
        <v>29451101</v>
      </c>
      <c r="I45" s="107">
        <f t="shared" si="4"/>
        <v>10451101</v>
      </c>
    </row>
    <row r="46" spans="1:9" ht="15">
      <c r="A46" s="9"/>
      <c r="B46" s="108"/>
      <c r="C46" s="109" t="s">
        <v>194</v>
      </c>
      <c r="D46" s="107">
        <v>19000000</v>
      </c>
      <c r="E46" s="107">
        <v>10224139</v>
      </c>
      <c r="F46" s="107">
        <v>29224138.92</v>
      </c>
      <c r="G46" s="382">
        <v>29451101</v>
      </c>
      <c r="H46" s="107">
        <v>29451101</v>
      </c>
      <c r="I46" s="107">
        <v>10451101</v>
      </c>
    </row>
    <row r="47" spans="1:9" ht="15">
      <c r="A47" s="9"/>
      <c r="B47" s="108"/>
      <c r="C47" s="109" t="s">
        <v>195</v>
      </c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</row>
    <row r="48" spans="1:9" ht="15">
      <c r="A48" s="9"/>
      <c r="B48" s="108"/>
      <c r="C48" s="111"/>
      <c r="D48" s="107"/>
      <c r="E48" s="107"/>
      <c r="F48" s="107"/>
      <c r="G48" s="107"/>
      <c r="H48" s="107"/>
      <c r="I48" s="107"/>
    </row>
    <row r="49" spans="1:3" ht="15">
      <c r="A49" s="482" t="s">
        <v>196</v>
      </c>
      <c r="B49" s="483"/>
      <c r="C49" s="477"/>
    </row>
    <row r="50" spans="1:10" ht="15">
      <c r="A50" s="482" t="s">
        <v>197</v>
      </c>
      <c r="B50" s="483"/>
      <c r="C50" s="477"/>
      <c r="D50" s="235">
        <f>D11+D12+D13+D14+D15+D16+D17+D18+D34+D42+D43+D45</f>
        <v>24000000</v>
      </c>
      <c r="E50" s="235">
        <f aca="true" t="shared" si="5" ref="E50:I50">E11+E12+E13+E14+E15+E16+E17+E18+E34+E42+E43+E45</f>
        <v>6349139</v>
      </c>
      <c r="F50" s="235">
        <f t="shared" si="5"/>
        <v>30349138.92</v>
      </c>
      <c r="G50" s="235">
        <f>G11+G12+G13+G14+G15+G16+G17+G18+G34+G42+G43+G45-1</f>
        <v>31134845</v>
      </c>
      <c r="H50" s="235">
        <f t="shared" si="5"/>
        <v>31012039</v>
      </c>
      <c r="I50" s="235">
        <f t="shared" si="5"/>
        <v>7012039</v>
      </c>
      <c r="J50" s="112"/>
    </row>
    <row r="51" spans="1:9" ht="15">
      <c r="A51" s="475"/>
      <c r="B51" s="484"/>
      <c r="C51" s="481"/>
      <c r="D51" s="235"/>
      <c r="E51" s="235"/>
      <c r="F51" s="235"/>
      <c r="G51" s="235"/>
      <c r="H51" s="235"/>
      <c r="I51" s="235"/>
    </row>
    <row r="52" spans="1:9" ht="15">
      <c r="A52" s="482" t="s">
        <v>198</v>
      </c>
      <c r="B52" s="483"/>
      <c r="C52" s="477"/>
      <c r="D52" s="485"/>
      <c r="E52" s="485"/>
      <c r="F52" s="485"/>
      <c r="G52" s="485"/>
      <c r="H52" s="485"/>
      <c r="I52" s="474"/>
    </row>
    <row r="53" spans="1:9" ht="15">
      <c r="A53" s="482" t="s">
        <v>199</v>
      </c>
      <c r="B53" s="483"/>
      <c r="C53" s="477"/>
      <c r="D53" s="485"/>
      <c r="E53" s="485"/>
      <c r="F53" s="485"/>
      <c r="G53" s="485"/>
      <c r="H53" s="485"/>
      <c r="I53" s="474"/>
    </row>
    <row r="54" spans="1:9" ht="15">
      <c r="A54" s="9"/>
      <c r="B54" s="108"/>
      <c r="C54" s="111"/>
      <c r="D54" s="113"/>
      <c r="E54" s="113"/>
      <c r="F54" s="113"/>
      <c r="G54" s="113"/>
      <c r="H54" s="113"/>
      <c r="I54" s="113"/>
    </row>
    <row r="55" spans="1:9" ht="15">
      <c r="A55" s="482" t="s">
        <v>200</v>
      </c>
      <c r="B55" s="483"/>
      <c r="C55" s="477"/>
      <c r="D55" s="107"/>
      <c r="E55" s="107"/>
      <c r="F55" s="107"/>
      <c r="G55" s="107"/>
      <c r="H55" s="107"/>
      <c r="I55" s="107"/>
    </row>
    <row r="56" spans="1:9" ht="15">
      <c r="A56" s="9"/>
      <c r="B56" s="478" t="s">
        <v>201</v>
      </c>
      <c r="C56" s="479"/>
      <c r="D56" s="114">
        <f>D57+D59+D61+D63+D66+D67+D69+D71</f>
        <v>0</v>
      </c>
      <c r="E56" s="114">
        <f aca="true" t="shared" si="6" ref="E56:I56">E57+E59+E61+E63+E66+E67+E69+E71</f>
        <v>0</v>
      </c>
      <c r="F56" s="114">
        <f t="shared" si="6"/>
        <v>0</v>
      </c>
      <c r="G56" s="114">
        <f t="shared" si="6"/>
        <v>46769</v>
      </c>
      <c r="H56" s="114">
        <f t="shared" si="6"/>
        <v>46769</v>
      </c>
      <c r="I56" s="114">
        <f t="shared" si="6"/>
        <v>46769</v>
      </c>
    </row>
    <row r="57" spans="1:9" ht="15">
      <c r="A57" s="475"/>
      <c r="B57" s="480"/>
      <c r="C57" s="109" t="s">
        <v>202</v>
      </c>
      <c r="D57" s="474">
        <v>0</v>
      </c>
      <c r="E57" s="474">
        <v>0</v>
      </c>
      <c r="F57" s="474">
        <v>0</v>
      </c>
      <c r="G57" s="474">
        <v>0</v>
      </c>
      <c r="H57" s="474">
        <v>0</v>
      </c>
      <c r="I57" s="474">
        <v>0</v>
      </c>
    </row>
    <row r="58" spans="1:9" ht="15">
      <c r="A58" s="475"/>
      <c r="B58" s="480"/>
      <c r="C58" s="109" t="s">
        <v>203</v>
      </c>
      <c r="D58" s="474"/>
      <c r="E58" s="474"/>
      <c r="F58" s="474"/>
      <c r="G58" s="474"/>
      <c r="H58" s="474"/>
      <c r="I58" s="474"/>
    </row>
    <row r="59" spans="1:9" ht="15">
      <c r="A59" s="475"/>
      <c r="B59" s="480"/>
      <c r="C59" s="109" t="s">
        <v>204</v>
      </c>
      <c r="D59" s="474">
        <v>0</v>
      </c>
      <c r="E59" s="474">
        <v>0</v>
      </c>
      <c r="F59" s="474">
        <v>0</v>
      </c>
      <c r="G59" s="474">
        <v>0</v>
      </c>
      <c r="H59" s="474">
        <v>0</v>
      </c>
      <c r="I59" s="474">
        <v>0</v>
      </c>
    </row>
    <row r="60" spans="1:9" ht="15">
      <c r="A60" s="475"/>
      <c r="B60" s="480"/>
      <c r="C60" s="109" t="s">
        <v>205</v>
      </c>
      <c r="D60" s="474"/>
      <c r="E60" s="474"/>
      <c r="F60" s="474"/>
      <c r="G60" s="474"/>
      <c r="H60" s="474"/>
      <c r="I60" s="474"/>
    </row>
    <row r="61" spans="1:9" ht="15">
      <c r="A61" s="475"/>
      <c r="B61" s="480"/>
      <c r="C61" s="109" t="s">
        <v>206</v>
      </c>
      <c r="D61" s="474">
        <v>0</v>
      </c>
      <c r="E61" s="474">
        <v>0</v>
      </c>
      <c r="F61" s="474">
        <v>0</v>
      </c>
      <c r="G61" s="474">
        <v>0</v>
      </c>
      <c r="H61" s="474">
        <v>0</v>
      </c>
      <c r="I61" s="474">
        <v>0</v>
      </c>
    </row>
    <row r="62" spans="1:9" ht="15">
      <c r="A62" s="475"/>
      <c r="B62" s="480"/>
      <c r="C62" s="109" t="s">
        <v>207</v>
      </c>
      <c r="D62" s="474"/>
      <c r="E62" s="474"/>
      <c r="F62" s="474"/>
      <c r="G62" s="474"/>
      <c r="H62" s="474"/>
      <c r="I62" s="474"/>
    </row>
    <row r="63" spans="1:9" ht="15">
      <c r="A63" s="475"/>
      <c r="B63" s="480"/>
      <c r="C63" s="109" t="s">
        <v>208</v>
      </c>
      <c r="D63" s="474">
        <v>0</v>
      </c>
      <c r="E63" s="474">
        <v>0</v>
      </c>
      <c r="F63" s="474">
        <v>0</v>
      </c>
      <c r="G63" s="474">
        <v>0</v>
      </c>
      <c r="H63" s="474">
        <v>0</v>
      </c>
      <c r="I63" s="474">
        <v>0</v>
      </c>
    </row>
    <row r="64" spans="1:9" ht="15">
      <c r="A64" s="475"/>
      <c r="B64" s="480"/>
      <c r="C64" s="109" t="s">
        <v>209</v>
      </c>
      <c r="D64" s="474"/>
      <c r="E64" s="474"/>
      <c r="F64" s="474"/>
      <c r="G64" s="474"/>
      <c r="H64" s="474"/>
      <c r="I64" s="474"/>
    </row>
    <row r="65" spans="1:9" ht="15">
      <c r="A65" s="475"/>
      <c r="B65" s="480"/>
      <c r="C65" s="109" t="s">
        <v>210</v>
      </c>
      <c r="D65" s="474"/>
      <c r="E65" s="474"/>
      <c r="F65" s="474"/>
      <c r="G65" s="474"/>
      <c r="H65" s="474"/>
      <c r="I65" s="474"/>
    </row>
    <row r="66" spans="1:9" ht="15">
      <c r="A66" s="9"/>
      <c r="B66" s="108"/>
      <c r="C66" s="109" t="s">
        <v>211</v>
      </c>
      <c r="D66" s="107">
        <v>0</v>
      </c>
      <c r="E66" s="107">
        <v>0</v>
      </c>
      <c r="F66" s="107">
        <v>0</v>
      </c>
      <c r="G66" s="107">
        <v>46769</v>
      </c>
      <c r="H66" s="107">
        <v>46769</v>
      </c>
      <c r="I66" s="107">
        <f>H66-D66</f>
        <v>46769</v>
      </c>
    </row>
    <row r="67" spans="1:9" ht="15">
      <c r="A67" s="475"/>
      <c r="B67" s="478"/>
      <c r="C67" s="109" t="s">
        <v>212</v>
      </c>
      <c r="D67" s="474">
        <v>0</v>
      </c>
      <c r="E67" s="474">
        <v>0</v>
      </c>
      <c r="F67" s="474">
        <v>0</v>
      </c>
      <c r="G67" s="474">
        <v>0</v>
      </c>
      <c r="H67" s="474">
        <v>0</v>
      </c>
      <c r="I67" s="474">
        <v>0</v>
      </c>
    </row>
    <row r="68" spans="1:9" ht="15">
      <c r="A68" s="475"/>
      <c r="B68" s="478"/>
      <c r="C68" s="109" t="s">
        <v>213</v>
      </c>
      <c r="D68" s="474"/>
      <c r="E68" s="474"/>
      <c r="F68" s="474"/>
      <c r="G68" s="474"/>
      <c r="H68" s="474"/>
      <c r="I68" s="474"/>
    </row>
    <row r="69" spans="1:9" ht="15">
      <c r="A69" s="475"/>
      <c r="B69" s="480"/>
      <c r="C69" s="109" t="s">
        <v>214</v>
      </c>
      <c r="D69" s="474">
        <v>0</v>
      </c>
      <c r="E69" s="474">
        <v>0</v>
      </c>
      <c r="F69" s="474">
        <v>0</v>
      </c>
      <c r="G69" s="474">
        <v>0</v>
      </c>
      <c r="H69" s="474">
        <v>0</v>
      </c>
      <c r="I69" s="474">
        <v>0</v>
      </c>
    </row>
    <row r="70" spans="1:9" ht="15">
      <c r="A70" s="475"/>
      <c r="B70" s="480"/>
      <c r="C70" s="109" t="s">
        <v>215</v>
      </c>
      <c r="D70" s="474"/>
      <c r="E70" s="474"/>
      <c r="F70" s="474"/>
      <c r="G70" s="474"/>
      <c r="H70" s="474"/>
      <c r="I70" s="474"/>
    </row>
    <row r="71" spans="1:9" ht="15">
      <c r="A71" s="475"/>
      <c r="B71" s="480"/>
      <c r="C71" s="109" t="s">
        <v>216</v>
      </c>
      <c r="D71" s="474">
        <v>0</v>
      </c>
      <c r="E71" s="474">
        <v>0</v>
      </c>
      <c r="F71" s="474">
        <v>0</v>
      </c>
      <c r="G71" s="474">
        <v>0</v>
      </c>
      <c r="H71" s="474">
        <v>0</v>
      </c>
      <c r="I71" s="474">
        <v>0</v>
      </c>
    </row>
    <row r="72" spans="1:9" ht="15">
      <c r="A72" s="475"/>
      <c r="B72" s="480"/>
      <c r="C72" s="109" t="s">
        <v>217</v>
      </c>
      <c r="D72" s="474"/>
      <c r="E72" s="474"/>
      <c r="F72" s="474"/>
      <c r="G72" s="474"/>
      <c r="H72" s="474"/>
      <c r="I72" s="474"/>
    </row>
    <row r="73" spans="1:9" ht="15">
      <c r="A73" s="9"/>
      <c r="B73" s="478" t="s">
        <v>218</v>
      </c>
      <c r="C73" s="479"/>
      <c r="D73" s="114">
        <f>D74+D75+D76+D77</f>
        <v>0</v>
      </c>
      <c r="E73" s="114">
        <f aca="true" t="shared" si="7" ref="E73:I73">E74+E75+E76+E77</f>
        <v>71426</v>
      </c>
      <c r="F73" s="114">
        <f t="shared" si="7"/>
        <v>71426</v>
      </c>
      <c r="G73" s="114">
        <f t="shared" si="7"/>
        <v>71426</v>
      </c>
      <c r="H73" s="114">
        <f t="shared" si="7"/>
        <v>71426</v>
      </c>
      <c r="I73" s="114">
        <f t="shared" si="7"/>
        <v>71426</v>
      </c>
    </row>
    <row r="74" spans="1:9" ht="15">
      <c r="A74" s="9"/>
      <c r="B74" s="108"/>
      <c r="C74" s="109" t="s">
        <v>219</v>
      </c>
      <c r="D74" s="107">
        <v>0</v>
      </c>
      <c r="E74" s="107">
        <v>0</v>
      </c>
      <c r="F74" s="107">
        <v>0</v>
      </c>
      <c r="G74" s="107">
        <v>0</v>
      </c>
      <c r="H74" s="107">
        <v>0</v>
      </c>
      <c r="I74" s="107">
        <v>0</v>
      </c>
    </row>
    <row r="75" spans="1:9" ht="15">
      <c r="A75" s="9"/>
      <c r="B75" s="108"/>
      <c r="C75" s="109" t="s">
        <v>220</v>
      </c>
      <c r="D75" s="107">
        <v>0</v>
      </c>
      <c r="E75" s="107">
        <v>0</v>
      </c>
      <c r="F75" s="107">
        <v>0</v>
      </c>
      <c r="G75" s="107">
        <v>0</v>
      </c>
      <c r="H75" s="107">
        <v>0</v>
      </c>
      <c r="I75" s="107">
        <v>0</v>
      </c>
    </row>
    <row r="76" spans="1:9" ht="15">
      <c r="A76" s="9"/>
      <c r="B76" s="108"/>
      <c r="C76" s="109" t="s">
        <v>221</v>
      </c>
      <c r="D76" s="107">
        <v>0</v>
      </c>
      <c r="E76" s="107">
        <v>0</v>
      </c>
      <c r="F76" s="107">
        <v>0</v>
      </c>
      <c r="G76" s="107">
        <v>0</v>
      </c>
      <c r="H76" s="107">
        <v>0</v>
      </c>
      <c r="I76" s="107">
        <v>0</v>
      </c>
    </row>
    <row r="77" spans="1:9" ht="15">
      <c r="A77" s="9"/>
      <c r="B77" s="108"/>
      <c r="C77" s="109" t="s">
        <v>222</v>
      </c>
      <c r="D77" s="107">
        <v>0</v>
      </c>
      <c r="E77" s="107">
        <v>71426</v>
      </c>
      <c r="F77" s="107">
        <v>71426</v>
      </c>
      <c r="G77" s="107">
        <v>71426</v>
      </c>
      <c r="H77" s="107">
        <v>71426</v>
      </c>
      <c r="I77" s="107">
        <f>H77-D77</f>
        <v>71426</v>
      </c>
    </row>
    <row r="78" spans="1:9" ht="15">
      <c r="A78" s="9"/>
      <c r="B78" s="478" t="s">
        <v>223</v>
      </c>
      <c r="C78" s="479"/>
      <c r="D78" s="114">
        <v>0</v>
      </c>
      <c r="E78" s="114">
        <v>0</v>
      </c>
      <c r="F78" s="114">
        <v>0</v>
      </c>
      <c r="G78" s="114">
        <v>0</v>
      </c>
      <c r="H78" s="114">
        <v>0</v>
      </c>
      <c r="I78" s="114">
        <v>0</v>
      </c>
    </row>
    <row r="79" spans="1:9" ht="15">
      <c r="A79" s="475"/>
      <c r="B79" s="480"/>
      <c r="C79" s="109" t="s">
        <v>224</v>
      </c>
      <c r="D79" s="474">
        <v>0</v>
      </c>
      <c r="E79" s="474">
        <v>0</v>
      </c>
      <c r="F79" s="474">
        <v>0</v>
      </c>
      <c r="G79" s="474">
        <v>0</v>
      </c>
      <c r="H79" s="474">
        <v>0</v>
      </c>
      <c r="I79" s="474">
        <v>0</v>
      </c>
    </row>
    <row r="80" spans="1:9" ht="15">
      <c r="A80" s="475"/>
      <c r="B80" s="480"/>
      <c r="C80" s="109" t="s">
        <v>225</v>
      </c>
      <c r="D80" s="474"/>
      <c r="E80" s="474"/>
      <c r="F80" s="474"/>
      <c r="G80" s="474"/>
      <c r="H80" s="474"/>
      <c r="I80" s="474"/>
    </row>
    <row r="81" spans="1:9" ht="15">
      <c r="A81" s="9"/>
      <c r="B81" s="108"/>
      <c r="C81" s="109" t="s">
        <v>226</v>
      </c>
      <c r="D81" s="107">
        <v>0</v>
      </c>
      <c r="E81" s="107">
        <v>0</v>
      </c>
      <c r="F81" s="107">
        <v>0</v>
      </c>
      <c r="G81" s="107">
        <v>0</v>
      </c>
      <c r="H81" s="107">
        <v>0</v>
      </c>
      <c r="I81" s="107">
        <v>0</v>
      </c>
    </row>
    <row r="82" spans="1:9" ht="15">
      <c r="A82" s="475"/>
      <c r="B82" s="478" t="s">
        <v>227</v>
      </c>
      <c r="C82" s="479"/>
      <c r="D82" s="474">
        <v>32250274</v>
      </c>
      <c r="E82" s="474">
        <f>-3026135.08</f>
        <v>-3026135.08</v>
      </c>
      <c r="F82" s="474">
        <v>29224138.92</v>
      </c>
      <c r="G82" s="474">
        <v>29264169</v>
      </c>
      <c r="H82" s="474">
        <f>91800+27792268</f>
        <v>27884068</v>
      </c>
      <c r="I82" s="474">
        <f>+H82-D82</f>
        <v>-4366206</v>
      </c>
    </row>
    <row r="83" spans="1:11" ht="15">
      <c r="A83" s="475"/>
      <c r="B83" s="478" t="s">
        <v>228</v>
      </c>
      <c r="C83" s="479"/>
      <c r="D83" s="474"/>
      <c r="E83" s="474"/>
      <c r="F83" s="474"/>
      <c r="G83" s="474"/>
      <c r="H83" s="474"/>
      <c r="I83" s="474"/>
      <c r="K83" s="112"/>
    </row>
    <row r="84" spans="1:9" ht="15">
      <c r="A84" s="9"/>
      <c r="B84" s="478" t="s">
        <v>229</v>
      </c>
      <c r="C84" s="479"/>
      <c r="D84" s="107">
        <v>0</v>
      </c>
      <c r="E84" s="107">
        <v>0</v>
      </c>
      <c r="F84" s="107">
        <v>0</v>
      </c>
      <c r="G84" s="107">
        <v>0</v>
      </c>
      <c r="H84" s="107">
        <v>0</v>
      </c>
      <c r="I84" s="107">
        <v>0</v>
      </c>
    </row>
    <row r="85" spans="1:9" ht="15">
      <c r="A85" s="9"/>
      <c r="B85" s="480"/>
      <c r="C85" s="481"/>
      <c r="D85" s="113"/>
      <c r="E85" s="113"/>
      <c r="F85" s="113"/>
      <c r="G85" s="113"/>
      <c r="H85" s="113"/>
      <c r="I85" s="113"/>
    </row>
    <row r="86" spans="1:9" ht="15">
      <c r="A86" s="482" t="s">
        <v>230</v>
      </c>
      <c r="B86" s="483"/>
      <c r="C86" s="477"/>
      <c r="D86" s="236">
        <f>D56+D73+D82+D84</f>
        <v>32250274</v>
      </c>
      <c r="E86" s="236">
        <f>E56+E73+E82+E84</f>
        <v>-2954709.08</v>
      </c>
      <c r="F86" s="236">
        <f aca="true" t="shared" si="8" ref="F86">F56+F73+F82+F84</f>
        <v>29295564.92</v>
      </c>
      <c r="G86" s="236">
        <f>G56+G73+G82+G84</f>
        <v>29382364</v>
      </c>
      <c r="H86" s="236">
        <v>29363299</v>
      </c>
      <c r="I86" s="236">
        <v>-2886975</v>
      </c>
    </row>
    <row r="87" spans="1:9" ht="15">
      <c r="A87" s="482" t="s">
        <v>231</v>
      </c>
      <c r="B87" s="483"/>
      <c r="C87" s="477"/>
      <c r="D87" s="236"/>
      <c r="E87" s="236"/>
      <c r="F87" s="236"/>
      <c r="G87" s="236"/>
      <c r="H87" s="236"/>
      <c r="I87" s="236"/>
    </row>
    <row r="88" spans="1:9" ht="15">
      <c r="A88" s="9"/>
      <c r="B88" s="480"/>
      <c r="C88" s="481"/>
      <c r="D88" s="113"/>
      <c r="E88" s="113"/>
      <c r="F88" s="113"/>
      <c r="G88" s="113"/>
      <c r="H88" s="113"/>
      <c r="I88" s="113"/>
    </row>
    <row r="89" spans="1:9" ht="15">
      <c r="A89" s="482" t="s">
        <v>232</v>
      </c>
      <c r="B89" s="483"/>
      <c r="C89" s="477"/>
      <c r="D89" s="114">
        <v>0</v>
      </c>
      <c r="E89" s="114">
        <v>0</v>
      </c>
      <c r="F89" s="114">
        <v>0</v>
      </c>
      <c r="G89" s="114">
        <v>0</v>
      </c>
      <c r="H89" s="114">
        <v>0</v>
      </c>
      <c r="I89" s="114">
        <v>0</v>
      </c>
    </row>
    <row r="90" spans="1:11" ht="15">
      <c r="A90" s="9"/>
      <c r="B90" s="478" t="s">
        <v>233</v>
      </c>
      <c r="C90" s="479"/>
      <c r="D90" s="107">
        <v>0</v>
      </c>
      <c r="E90" s="107">
        <v>0</v>
      </c>
      <c r="F90" s="107">
        <v>0</v>
      </c>
      <c r="G90" s="107">
        <v>0</v>
      </c>
      <c r="H90" s="107">
        <v>0</v>
      </c>
      <c r="I90" s="107">
        <v>0</v>
      </c>
      <c r="K90" s="115"/>
    </row>
    <row r="91" spans="1:9" ht="15">
      <c r="A91" s="9"/>
      <c r="B91" s="480"/>
      <c r="C91" s="481"/>
      <c r="D91" s="107"/>
      <c r="E91" s="107"/>
      <c r="F91" s="107"/>
      <c r="G91" s="107"/>
      <c r="H91" s="107"/>
      <c r="I91" s="107"/>
    </row>
    <row r="92" spans="1:11" ht="15">
      <c r="A92" s="482" t="s">
        <v>234</v>
      </c>
      <c r="B92" s="483"/>
      <c r="C92" s="477"/>
      <c r="D92" s="114">
        <f aca="true" t="shared" si="9" ref="D92:F92">D50+D86+D89</f>
        <v>56250274</v>
      </c>
      <c r="E92" s="114">
        <f>E50+E86+E89</f>
        <v>3394429.92</v>
      </c>
      <c r="F92" s="114">
        <f t="shared" si="9"/>
        <v>59644703.84</v>
      </c>
      <c r="G92" s="114">
        <f>G50+G86+G89+1</f>
        <v>60517210</v>
      </c>
      <c r="H92" s="114">
        <f>H50+H86+H89-1</f>
        <v>60375337</v>
      </c>
      <c r="I92" s="114">
        <f>I50+I86+I89+1</f>
        <v>4125065</v>
      </c>
      <c r="K92" s="115"/>
    </row>
    <row r="93" spans="1:9" ht="15">
      <c r="A93" s="9"/>
      <c r="B93" s="480"/>
      <c r="C93" s="481"/>
      <c r="D93" s="116"/>
      <c r="E93" s="116"/>
      <c r="F93" s="116"/>
      <c r="G93" s="116"/>
      <c r="H93" s="116"/>
      <c r="I93" s="116"/>
    </row>
    <row r="94" spans="1:9" ht="15">
      <c r="A94" s="9"/>
      <c r="B94" s="476" t="s">
        <v>235</v>
      </c>
      <c r="C94" s="477"/>
      <c r="D94" s="116"/>
      <c r="E94" s="116"/>
      <c r="F94" s="116"/>
      <c r="G94" s="116"/>
      <c r="H94" s="116"/>
      <c r="I94" s="116"/>
    </row>
    <row r="95" spans="1:10" ht="15">
      <c r="A95" s="475"/>
      <c r="B95" s="478" t="s">
        <v>236</v>
      </c>
      <c r="C95" s="479"/>
      <c r="D95" s="474">
        <v>0</v>
      </c>
      <c r="E95" s="474">
        <v>0</v>
      </c>
      <c r="F95" s="474">
        <v>0</v>
      </c>
      <c r="G95" s="474">
        <v>0</v>
      </c>
      <c r="H95" s="474">
        <v>0</v>
      </c>
      <c r="I95" s="474">
        <v>0</v>
      </c>
      <c r="J95" s="112"/>
    </row>
    <row r="96" spans="1:9" ht="15">
      <c r="A96" s="475"/>
      <c r="B96" s="478" t="s">
        <v>237</v>
      </c>
      <c r="C96" s="479"/>
      <c r="D96" s="474"/>
      <c r="E96" s="474"/>
      <c r="F96" s="474"/>
      <c r="G96" s="474"/>
      <c r="H96" s="474"/>
      <c r="I96" s="474"/>
    </row>
    <row r="97" spans="1:9" ht="15">
      <c r="A97" s="475"/>
      <c r="B97" s="478" t="s">
        <v>238</v>
      </c>
      <c r="C97" s="479"/>
      <c r="D97" s="474">
        <v>0</v>
      </c>
      <c r="E97" s="474">
        <v>0</v>
      </c>
      <c r="F97" s="474">
        <v>0</v>
      </c>
      <c r="G97" s="474">
        <v>0</v>
      </c>
      <c r="H97" s="474">
        <v>0</v>
      </c>
      <c r="I97" s="474">
        <v>0</v>
      </c>
    </row>
    <row r="98" spans="1:9" ht="15">
      <c r="A98" s="475"/>
      <c r="B98" s="478" t="s">
        <v>239</v>
      </c>
      <c r="C98" s="479"/>
      <c r="D98" s="474"/>
      <c r="E98" s="474"/>
      <c r="F98" s="474"/>
      <c r="G98" s="474"/>
      <c r="H98" s="474"/>
      <c r="I98" s="474"/>
    </row>
    <row r="99" spans="1:9" ht="15">
      <c r="A99" s="475"/>
      <c r="B99" s="478" t="s">
        <v>134</v>
      </c>
      <c r="C99" s="479"/>
      <c r="D99" s="474"/>
      <c r="E99" s="474"/>
      <c r="F99" s="474"/>
      <c r="G99" s="474"/>
      <c r="H99" s="474"/>
      <c r="I99" s="474"/>
    </row>
    <row r="100" spans="1:9" ht="15">
      <c r="A100" s="475"/>
      <c r="B100" s="476" t="s">
        <v>577</v>
      </c>
      <c r="C100" s="477"/>
      <c r="D100" s="471">
        <v>0</v>
      </c>
      <c r="E100" s="471">
        <v>0</v>
      </c>
      <c r="F100" s="471">
        <v>0</v>
      </c>
      <c r="G100" s="471">
        <v>0</v>
      </c>
      <c r="H100" s="471">
        <v>0</v>
      </c>
      <c r="I100" s="471">
        <v>0</v>
      </c>
    </row>
    <row r="101" spans="1:11" ht="15">
      <c r="A101" s="475"/>
      <c r="B101" s="476"/>
      <c r="C101" s="477"/>
      <c r="D101" s="471"/>
      <c r="E101" s="471"/>
      <c r="F101" s="471"/>
      <c r="G101" s="471"/>
      <c r="H101" s="471"/>
      <c r="I101" s="471"/>
      <c r="K101" s="112"/>
    </row>
    <row r="102" spans="1:9" ht="15">
      <c r="A102" s="12"/>
      <c r="B102" s="472"/>
      <c r="C102" s="473"/>
      <c r="D102" s="117"/>
      <c r="E102" s="117"/>
      <c r="F102" s="117"/>
      <c r="G102" s="117"/>
      <c r="H102" s="117"/>
      <c r="I102" s="117"/>
    </row>
    <row r="103" spans="1:9" ht="15">
      <c r="A103" s="470"/>
      <c r="B103" s="470"/>
      <c r="C103" s="470"/>
      <c r="D103" s="470"/>
      <c r="E103" s="470"/>
      <c r="F103" s="470"/>
      <c r="G103" s="470"/>
      <c r="H103" s="470"/>
      <c r="I103" s="470"/>
    </row>
    <row r="104" spans="1:9" ht="15">
      <c r="A104" s="217"/>
      <c r="B104" s="217"/>
      <c r="C104" s="217"/>
      <c r="D104" s="217"/>
      <c r="E104" s="217"/>
      <c r="F104" s="217"/>
      <c r="G104" s="326"/>
      <c r="H104" s="217"/>
      <c r="I104" s="217"/>
    </row>
    <row r="105" spans="1:9" ht="15">
      <c r="A105" s="217"/>
      <c r="B105" s="217"/>
      <c r="C105" s="217"/>
      <c r="D105" s="230"/>
      <c r="E105" s="230"/>
      <c r="F105" s="230"/>
      <c r="G105" s="230"/>
      <c r="H105" s="230"/>
      <c r="I105" s="230"/>
    </row>
    <row r="106" spans="1:9" ht="15">
      <c r="A106" s="217"/>
      <c r="B106" s="217"/>
      <c r="C106" s="217"/>
      <c r="D106" s="217"/>
      <c r="E106" s="217"/>
      <c r="F106" s="230"/>
      <c r="G106" s="230">
        <f>60517210-G92</f>
        <v>0</v>
      </c>
      <c r="H106" s="217"/>
      <c r="I106" s="217"/>
    </row>
    <row r="107" spans="1:9" ht="15">
      <c r="A107" s="217"/>
      <c r="B107" s="217"/>
      <c r="C107" s="217"/>
      <c r="D107" s="230"/>
      <c r="E107" s="230"/>
      <c r="F107" s="230"/>
      <c r="G107" s="230"/>
      <c r="H107" s="230"/>
      <c r="I107" s="230"/>
    </row>
    <row r="109" spans="2:8" ht="15">
      <c r="B109" s="21" t="s">
        <v>581</v>
      </c>
      <c r="C109" s="25"/>
      <c r="D109" s="51"/>
      <c r="E109" s="51"/>
      <c r="F109" s="487" t="s">
        <v>614</v>
      </c>
      <c r="G109" s="487"/>
      <c r="H109" s="487"/>
    </row>
    <row r="110" spans="2:8" ht="15">
      <c r="B110" s="21" t="s">
        <v>579</v>
      </c>
      <c r="C110" s="25"/>
      <c r="D110" s="51"/>
      <c r="E110" s="51"/>
      <c r="F110" s="487" t="s">
        <v>580</v>
      </c>
      <c r="G110" s="487"/>
      <c r="H110" s="487"/>
    </row>
  </sheetData>
  <mergeCells count="171">
    <mergeCell ref="G7:G8"/>
    <mergeCell ref="H7:H8"/>
    <mergeCell ref="A9:C9"/>
    <mergeCell ref="A10:C10"/>
    <mergeCell ref="B11:C11"/>
    <mergeCell ref="A25:A26"/>
    <mergeCell ref="B25:B26"/>
    <mergeCell ref="A18:A19"/>
    <mergeCell ref="B18:C18"/>
    <mergeCell ref="B19:C19"/>
    <mergeCell ref="F109:H109"/>
    <mergeCell ref="F110:H110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2:C12"/>
    <mergeCell ref="B13:C13"/>
    <mergeCell ref="B14:C14"/>
    <mergeCell ref="B15:C15"/>
    <mergeCell ref="B16:C16"/>
    <mergeCell ref="B17:C17"/>
    <mergeCell ref="F7:F8"/>
    <mergeCell ref="A39:A40"/>
    <mergeCell ref="B39:B40"/>
    <mergeCell ref="A34:A35"/>
    <mergeCell ref="B34:C34"/>
    <mergeCell ref="B35:C35"/>
    <mergeCell ref="A32:A33"/>
    <mergeCell ref="B32:B33"/>
    <mergeCell ref="A27:A28"/>
    <mergeCell ref="B27:B28"/>
    <mergeCell ref="B42:C42"/>
    <mergeCell ref="B43:C43"/>
    <mergeCell ref="B45:C45"/>
    <mergeCell ref="A49:C49"/>
    <mergeCell ref="A50:C50"/>
    <mergeCell ref="A51:C51"/>
    <mergeCell ref="H52:H53"/>
    <mergeCell ref="I52:I53"/>
    <mergeCell ref="A55:C55"/>
    <mergeCell ref="B56:C56"/>
    <mergeCell ref="A57:A58"/>
    <mergeCell ref="B57:B58"/>
    <mergeCell ref="D57:D58"/>
    <mergeCell ref="E57:E58"/>
    <mergeCell ref="F57:F58"/>
    <mergeCell ref="G57:G58"/>
    <mergeCell ref="A52:C52"/>
    <mergeCell ref="A53:C53"/>
    <mergeCell ref="D52:D53"/>
    <mergeCell ref="E52:E53"/>
    <mergeCell ref="F52:F53"/>
    <mergeCell ref="G52:G53"/>
    <mergeCell ref="H57:H58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H61:H62"/>
    <mergeCell ref="I61:I62"/>
    <mergeCell ref="A63:A65"/>
    <mergeCell ref="B63:B65"/>
    <mergeCell ref="D63:D65"/>
    <mergeCell ref="E63:E65"/>
    <mergeCell ref="F63:F65"/>
    <mergeCell ref="G63:G65"/>
    <mergeCell ref="H63:H65"/>
    <mergeCell ref="I63:I65"/>
    <mergeCell ref="A61:A62"/>
    <mergeCell ref="B61:B62"/>
    <mergeCell ref="D61:D62"/>
    <mergeCell ref="E61:E62"/>
    <mergeCell ref="F61:F62"/>
    <mergeCell ref="G61:G62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71:H72"/>
    <mergeCell ref="I71:I72"/>
    <mergeCell ref="B73:C73"/>
    <mergeCell ref="B78:C78"/>
    <mergeCell ref="A79:A80"/>
    <mergeCell ref="B79:B80"/>
    <mergeCell ref="D79:D80"/>
    <mergeCell ref="E79:E80"/>
    <mergeCell ref="F79:F80"/>
    <mergeCell ref="G79:G80"/>
    <mergeCell ref="A71:A72"/>
    <mergeCell ref="B71:B72"/>
    <mergeCell ref="D71:D72"/>
    <mergeCell ref="E71:E72"/>
    <mergeCell ref="F71:F72"/>
    <mergeCell ref="G71:G72"/>
    <mergeCell ref="H79:H80"/>
    <mergeCell ref="I79:I80"/>
    <mergeCell ref="B88:C88"/>
    <mergeCell ref="A89:C89"/>
    <mergeCell ref="B90:C90"/>
    <mergeCell ref="B91:C91"/>
    <mergeCell ref="A92:C92"/>
    <mergeCell ref="I82:I83"/>
    <mergeCell ref="B84:C84"/>
    <mergeCell ref="B85:C85"/>
    <mergeCell ref="A86:C86"/>
    <mergeCell ref="A87:C87"/>
    <mergeCell ref="A82:A83"/>
    <mergeCell ref="B82:C82"/>
    <mergeCell ref="B83:C83"/>
    <mergeCell ref="D82:D83"/>
    <mergeCell ref="E82:E83"/>
    <mergeCell ref="F82:F83"/>
    <mergeCell ref="G82:G83"/>
    <mergeCell ref="H82:H83"/>
    <mergeCell ref="B98:C98"/>
    <mergeCell ref="B99:C99"/>
    <mergeCell ref="D97:D99"/>
    <mergeCell ref="B93:C93"/>
    <mergeCell ref="B94:C94"/>
    <mergeCell ref="A95:A96"/>
    <mergeCell ref="B95:C95"/>
    <mergeCell ref="B96:C96"/>
    <mergeCell ref="D95:D96"/>
    <mergeCell ref="A103:I103"/>
    <mergeCell ref="F100:F101"/>
    <mergeCell ref="G100:G101"/>
    <mergeCell ref="H100:H101"/>
    <mergeCell ref="I100:I101"/>
    <mergeCell ref="B102:C102"/>
    <mergeCell ref="A1:I1"/>
    <mergeCell ref="E97:E99"/>
    <mergeCell ref="F97:F99"/>
    <mergeCell ref="G97:G99"/>
    <mergeCell ref="H97:H99"/>
    <mergeCell ref="I97:I99"/>
    <mergeCell ref="A100:A101"/>
    <mergeCell ref="B100:C100"/>
    <mergeCell ref="B101:C101"/>
    <mergeCell ref="D100:D101"/>
    <mergeCell ref="E100:E101"/>
    <mergeCell ref="E95:E96"/>
    <mergeCell ref="F95:F96"/>
    <mergeCell ref="G95:G96"/>
    <mergeCell ref="H95:H96"/>
    <mergeCell ref="I95:I96"/>
    <mergeCell ref="A97:A99"/>
    <mergeCell ref="B97:C9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D181"/>
  <sheetViews>
    <sheetView view="pageBreakPreview" zoomScaleSheetLayoutView="100" workbookViewId="0" topLeftCell="A1">
      <selection activeCell="C78" sqref="C77:C78"/>
    </sheetView>
  </sheetViews>
  <sheetFormatPr defaultColWidth="11.421875" defaultRowHeight="15"/>
  <cols>
    <col min="1" max="1" width="3.8515625" style="284" customWidth="1"/>
    <col min="2" max="2" width="66.8515625" style="143" bestFit="1" customWidth="1"/>
    <col min="3" max="3" width="11.421875" style="149" customWidth="1"/>
    <col min="4" max="4" width="13.8515625" style="149" bestFit="1" customWidth="1"/>
    <col min="5" max="5" width="11.421875" style="149" customWidth="1"/>
    <col min="6" max="6" width="13.00390625" style="149" customWidth="1"/>
    <col min="7" max="7" width="12.140625" style="149" customWidth="1"/>
    <col min="8" max="8" width="13.7109375" style="149" bestFit="1" customWidth="1"/>
    <col min="9" max="9" width="11.421875" style="298" customWidth="1"/>
    <col min="10" max="16384" width="11.421875" style="143" customWidth="1"/>
  </cols>
  <sheetData>
    <row r="1" spans="1:9" ht="14.25" customHeight="1" thickBot="1">
      <c r="A1" s="283"/>
      <c r="B1" s="268"/>
      <c r="C1" s="268"/>
      <c r="D1" s="233"/>
      <c r="E1" s="294"/>
      <c r="F1" s="233"/>
      <c r="G1" s="233"/>
      <c r="H1" s="233"/>
      <c r="I1" s="233"/>
    </row>
    <row r="2" spans="1:9" ht="14.25" customHeight="1">
      <c r="A2" s="285"/>
      <c r="B2" s="506" t="s">
        <v>768</v>
      </c>
      <c r="C2" s="507"/>
      <c r="D2" s="507"/>
      <c r="E2" s="507"/>
      <c r="F2" s="507"/>
      <c r="G2" s="507"/>
      <c r="H2" s="507"/>
      <c r="I2" s="508"/>
    </row>
    <row r="3" spans="1:9" ht="15" thickBot="1">
      <c r="A3" s="286"/>
      <c r="B3" s="509" t="s">
        <v>240</v>
      </c>
      <c r="C3" s="510"/>
      <c r="D3" s="510"/>
      <c r="E3" s="510"/>
      <c r="F3" s="510"/>
      <c r="G3" s="510"/>
      <c r="H3" s="510"/>
      <c r="I3" s="511"/>
    </row>
    <row r="4" spans="1:9" ht="15">
      <c r="A4" s="286"/>
      <c r="B4" s="506" t="s">
        <v>769</v>
      </c>
      <c r="C4" s="507"/>
      <c r="D4" s="507"/>
      <c r="E4" s="507"/>
      <c r="F4" s="507"/>
      <c r="G4" s="507"/>
      <c r="H4" s="507"/>
      <c r="I4" s="512"/>
    </row>
    <row r="5" spans="1:9" ht="15">
      <c r="A5" s="286"/>
      <c r="B5" s="509" t="s">
        <v>796</v>
      </c>
      <c r="C5" s="510"/>
      <c r="D5" s="510"/>
      <c r="E5" s="510"/>
      <c r="F5" s="510"/>
      <c r="G5" s="510"/>
      <c r="H5" s="510"/>
      <c r="I5" s="513"/>
    </row>
    <row r="6" spans="1:9" ht="15" thickBot="1">
      <c r="A6" s="286"/>
      <c r="B6" s="514" t="s">
        <v>0</v>
      </c>
      <c r="C6" s="515"/>
      <c r="D6" s="515"/>
      <c r="E6" s="515"/>
      <c r="F6" s="515"/>
      <c r="G6" s="515"/>
      <c r="H6" s="515"/>
      <c r="I6" s="516"/>
    </row>
    <row r="7" spans="1:9" ht="15">
      <c r="A7" s="286"/>
      <c r="B7" s="506" t="s">
        <v>1</v>
      </c>
      <c r="C7" s="512"/>
      <c r="D7" s="517" t="s">
        <v>241</v>
      </c>
      <c r="E7" s="518"/>
      <c r="F7" s="518"/>
      <c r="G7" s="518"/>
      <c r="H7" s="519"/>
      <c r="I7" s="503" t="s">
        <v>314</v>
      </c>
    </row>
    <row r="8" spans="1:9" ht="15" thickBot="1">
      <c r="A8" s="286"/>
      <c r="B8" s="509"/>
      <c r="C8" s="513"/>
      <c r="D8" s="520"/>
      <c r="E8" s="521"/>
      <c r="F8" s="521"/>
      <c r="G8" s="521"/>
      <c r="H8" s="522"/>
      <c r="I8" s="504"/>
    </row>
    <row r="9" spans="1:9" ht="39" thickBot="1">
      <c r="A9" s="286"/>
      <c r="B9" s="514"/>
      <c r="C9" s="516"/>
      <c r="D9" s="336" t="s">
        <v>106</v>
      </c>
      <c r="E9" s="295" t="s">
        <v>770</v>
      </c>
      <c r="F9" s="336" t="s">
        <v>771</v>
      </c>
      <c r="G9" s="336" t="s">
        <v>107</v>
      </c>
      <c r="H9" s="336" t="s">
        <v>772</v>
      </c>
      <c r="I9" s="505"/>
    </row>
    <row r="10" spans="1:9" ht="15">
      <c r="A10" s="286"/>
      <c r="B10" s="272" t="s">
        <v>242</v>
      </c>
      <c r="C10" s="273"/>
      <c r="D10" s="337">
        <v>23999999.52</v>
      </c>
      <c r="E10" s="337">
        <v>6349139.01</v>
      </c>
      <c r="F10" s="337">
        <v>30349139.529999997</v>
      </c>
      <c r="G10" s="337">
        <v>29852146.009999998</v>
      </c>
      <c r="H10" s="337">
        <v>29706686.009999998</v>
      </c>
      <c r="I10" s="337">
        <v>496993.51999999996</v>
      </c>
    </row>
    <row r="11" spans="1:9" ht="15">
      <c r="A11" s="287"/>
      <c r="B11" s="269" t="s">
        <v>243</v>
      </c>
      <c r="C11" s="274"/>
      <c r="D11" s="325">
        <v>19626460</v>
      </c>
      <c r="E11" s="325">
        <v>4691996</v>
      </c>
      <c r="F11" s="325">
        <v>24318455</v>
      </c>
      <c r="G11" s="325">
        <v>24318457</v>
      </c>
      <c r="H11" s="325">
        <v>24318456</v>
      </c>
      <c r="I11" s="325">
        <v>0</v>
      </c>
    </row>
    <row r="12" spans="1:9" s="144" customFormat="1" ht="15">
      <c r="A12" s="288"/>
      <c r="B12" s="278" t="s">
        <v>244</v>
      </c>
      <c r="C12" s="276"/>
      <c r="D12" s="325">
        <v>18647802</v>
      </c>
      <c r="E12" s="338">
        <v>-598940</v>
      </c>
      <c r="F12" s="338">
        <v>18048862</v>
      </c>
      <c r="G12" s="338">
        <v>18048862</v>
      </c>
      <c r="H12" s="338">
        <v>18048862</v>
      </c>
      <c r="I12" s="325">
        <v>0</v>
      </c>
    </row>
    <row r="13" spans="1:9" s="144" customFormat="1" ht="15">
      <c r="A13" s="288"/>
      <c r="B13" s="278" t="s">
        <v>245</v>
      </c>
      <c r="C13" s="276"/>
      <c r="D13" s="325">
        <v>626460</v>
      </c>
      <c r="E13" s="338">
        <v>-61740</v>
      </c>
      <c r="F13" s="338">
        <v>564720</v>
      </c>
      <c r="G13" s="338">
        <v>564720</v>
      </c>
      <c r="H13" s="338">
        <v>564720</v>
      </c>
      <c r="I13" s="325">
        <v>0</v>
      </c>
    </row>
    <row r="14" spans="1:9" s="144" customFormat="1" ht="15">
      <c r="A14" s="288"/>
      <c r="B14" s="278" t="s">
        <v>246</v>
      </c>
      <c r="C14" s="276"/>
      <c r="D14" s="325">
        <v>352198</v>
      </c>
      <c r="E14" s="338">
        <v>4178514</v>
      </c>
      <c r="F14" s="338">
        <v>4530712</v>
      </c>
      <c r="G14" s="338">
        <v>4530712</v>
      </c>
      <c r="H14" s="338">
        <v>4530712</v>
      </c>
      <c r="I14" s="325">
        <v>0</v>
      </c>
    </row>
    <row r="15" spans="1:9" s="144" customFormat="1" ht="15">
      <c r="A15" s="289"/>
      <c r="B15" s="278" t="s">
        <v>247</v>
      </c>
      <c r="C15" s="276"/>
      <c r="D15" s="325">
        <v>0</v>
      </c>
      <c r="E15" s="338">
        <v>141192</v>
      </c>
      <c r="F15" s="338">
        <v>141192</v>
      </c>
      <c r="G15" s="338">
        <v>141192</v>
      </c>
      <c r="H15" s="338">
        <v>141192</v>
      </c>
      <c r="I15" s="325">
        <v>0</v>
      </c>
    </row>
    <row r="16" spans="1:9" s="144" customFormat="1" ht="15">
      <c r="A16" s="288"/>
      <c r="B16" s="278" t="s">
        <v>248</v>
      </c>
      <c r="C16" s="276"/>
      <c r="D16" s="325">
        <v>0</v>
      </c>
      <c r="E16" s="338">
        <v>1032970</v>
      </c>
      <c r="F16" s="338">
        <v>1032970</v>
      </c>
      <c r="G16" s="338">
        <v>1032970</v>
      </c>
      <c r="H16" s="338">
        <v>1032970</v>
      </c>
      <c r="I16" s="325">
        <v>0</v>
      </c>
    </row>
    <row r="17" spans="1:9" s="144" customFormat="1" ht="15">
      <c r="A17" s="288"/>
      <c r="B17" s="278" t="s">
        <v>249</v>
      </c>
      <c r="C17" s="276"/>
      <c r="D17" s="325"/>
      <c r="E17" s="338"/>
      <c r="F17" s="338">
        <v>0</v>
      </c>
      <c r="G17" s="338"/>
      <c r="H17" s="338"/>
      <c r="I17" s="325">
        <v>0</v>
      </c>
    </row>
    <row r="18" spans="1:9" s="144" customFormat="1" ht="15">
      <c r="A18" s="288"/>
      <c r="B18" s="278" t="s">
        <v>250</v>
      </c>
      <c r="C18" s="276"/>
      <c r="D18" s="325"/>
      <c r="E18" s="338"/>
      <c r="F18" s="338">
        <v>0</v>
      </c>
      <c r="G18" s="338"/>
      <c r="H18" s="338"/>
      <c r="I18" s="325">
        <v>0</v>
      </c>
    </row>
    <row r="19" spans="1:9" s="144" customFormat="1" ht="15">
      <c r="A19" s="288"/>
      <c r="B19" s="269" t="s">
        <v>251</v>
      </c>
      <c r="C19" s="274"/>
      <c r="D19" s="325">
        <v>110394.82</v>
      </c>
      <c r="E19" s="325">
        <v>303596.2</v>
      </c>
      <c r="F19" s="325">
        <v>413991.02</v>
      </c>
      <c r="G19" s="325">
        <v>309899.2</v>
      </c>
      <c r="H19" s="325">
        <v>309899.2</v>
      </c>
      <c r="I19" s="325">
        <v>104091.82</v>
      </c>
    </row>
    <row r="20" spans="1:9" s="144" customFormat="1" ht="15">
      <c r="A20" s="288"/>
      <c r="B20" s="278" t="s">
        <v>773</v>
      </c>
      <c r="C20" s="276"/>
      <c r="D20" s="325">
        <v>110394.82</v>
      </c>
      <c r="E20" s="338">
        <v>95557</v>
      </c>
      <c r="F20" s="325">
        <v>205951.82</v>
      </c>
      <c r="G20" s="338">
        <v>205952</v>
      </c>
      <c r="H20" s="338">
        <v>205952</v>
      </c>
      <c r="I20" s="325">
        <v>-0.17999999999301508</v>
      </c>
    </row>
    <row r="21" spans="1:9" s="144" customFormat="1" ht="15">
      <c r="A21" s="288"/>
      <c r="B21" s="278" t="s">
        <v>252</v>
      </c>
      <c r="C21" s="276"/>
      <c r="D21" s="325"/>
      <c r="E21" s="338"/>
      <c r="F21" s="325">
        <v>0</v>
      </c>
      <c r="G21" s="338"/>
      <c r="H21" s="338"/>
      <c r="I21" s="325">
        <v>0</v>
      </c>
    </row>
    <row r="22" spans="1:9" s="144" customFormat="1" ht="15">
      <c r="A22" s="288"/>
      <c r="B22" s="278" t="s">
        <v>253</v>
      </c>
      <c r="C22" s="276"/>
      <c r="D22" s="325"/>
      <c r="E22" s="338"/>
      <c r="F22" s="325">
        <v>0</v>
      </c>
      <c r="G22" s="338"/>
      <c r="H22" s="338"/>
      <c r="I22" s="325">
        <v>0</v>
      </c>
    </row>
    <row r="23" spans="1:9" s="144" customFormat="1" ht="15">
      <c r="A23" s="288"/>
      <c r="B23" s="278" t="s">
        <v>254</v>
      </c>
      <c r="C23" s="276"/>
      <c r="D23" s="325"/>
      <c r="E23" s="338"/>
      <c r="F23" s="325">
        <v>0</v>
      </c>
      <c r="G23" s="338"/>
      <c r="H23" s="338"/>
      <c r="I23" s="325">
        <v>0</v>
      </c>
    </row>
    <row r="24" spans="1:9" s="144" customFormat="1" ht="15">
      <c r="A24" s="288"/>
      <c r="B24" s="278" t="s">
        <v>255</v>
      </c>
      <c r="C24" s="276"/>
      <c r="D24" s="325">
        <v>0</v>
      </c>
      <c r="E24" s="338">
        <v>205000</v>
      </c>
      <c r="F24" s="325">
        <v>205000</v>
      </c>
      <c r="G24" s="338">
        <v>100908</v>
      </c>
      <c r="H24" s="338">
        <v>100908</v>
      </c>
      <c r="I24" s="325">
        <v>104092</v>
      </c>
    </row>
    <row r="25" spans="1:9" s="144" customFormat="1" ht="15">
      <c r="A25" s="288"/>
      <c r="B25" s="278" t="s">
        <v>256</v>
      </c>
      <c r="C25" s="276"/>
      <c r="D25" s="325">
        <v>0</v>
      </c>
      <c r="E25" s="338">
        <v>0</v>
      </c>
      <c r="F25" s="325">
        <v>0</v>
      </c>
      <c r="G25" s="338">
        <v>0</v>
      </c>
      <c r="H25" s="338">
        <v>0</v>
      </c>
      <c r="I25" s="325">
        <v>0</v>
      </c>
    </row>
    <row r="26" spans="1:9" s="144" customFormat="1" ht="15">
      <c r="A26" s="288"/>
      <c r="B26" s="278" t="s">
        <v>257</v>
      </c>
      <c r="C26" s="276"/>
      <c r="D26" s="325">
        <v>0</v>
      </c>
      <c r="E26" s="338">
        <v>3039.2</v>
      </c>
      <c r="F26" s="325">
        <v>3039.2</v>
      </c>
      <c r="G26" s="338">
        <v>3039.2</v>
      </c>
      <c r="H26" s="338">
        <v>3039.2</v>
      </c>
      <c r="I26" s="325">
        <v>0</v>
      </c>
    </row>
    <row r="27" spans="1:9" s="144" customFormat="1" ht="15">
      <c r="A27" s="288"/>
      <c r="B27" s="278" t="s">
        <v>258</v>
      </c>
      <c r="C27" s="276"/>
      <c r="D27" s="325"/>
      <c r="E27" s="338"/>
      <c r="F27" s="325">
        <v>0</v>
      </c>
      <c r="G27" s="338"/>
      <c r="H27" s="338"/>
      <c r="I27" s="325">
        <v>0</v>
      </c>
    </row>
    <row r="28" spans="1:9" s="144" customFormat="1" ht="15">
      <c r="A28" s="288"/>
      <c r="B28" s="278" t="s">
        <v>259</v>
      </c>
      <c r="C28" s="276"/>
      <c r="D28" s="325"/>
      <c r="E28" s="338"/>
      <c r="F28" s="325">
        <v>0</v>
      </c>
      <c r="G28" s="338"/>
      <c r="H28" s="338"/>
      <c r="I28" s="325">
        <v>0</v>
      </c>
    </row>
    <row r="29" spans="1:9" s="144" customFormat="1" ht="15">
      <c r="A29" s="288"/>
      <c r="B29" s="269" t="s">
        <v>260</v>
      </c>
      <c r="C29" s="274"/>
      <c r="D29" s="325">
        <v>3767981.7</v>
      </c>
      <c r="E29" s="325">
        <v>776673</v>
      </c>
      <c r="F29" s="325">
        <v>4544655.7</v>
      </c>
      <c r="G29" s="325">
        <v>4408162</v>
      </c>
      <c r="H29" s="325">
        <v>4262704</v>
      </c>
      <c r="I29" s="325">
        <v>136493.69999999995</v>
      </c>
    </row>
    <row r="30" spans="1:9" s="144" customFormat="1" ht="15">
      <c r="A30" s="288"/>
      <c r="B30" s="278" t="s">
        <v>261</v>
      </c>
      <c r="C30" s="276"/>
      <c r="D30" s="325">
        <v>1377908.7</v>
      </c>
      <c r="E30" s="338">
        <v>-560978</v>
      </c>
      <c r="F30" s="325">
        <v>816930.7</v>
      </c>
      <c r="G30" s="338">
        <v>816931</v>
      </c>
      <c r="H30" s="338">
        <v>766375</v>
      </c>
      <c r="I30" s="325">
        <v>-0.30000000004656613</v>
      </c>
    </row>
    <row r="31" spans="1:9" s="144" customFormat="1" ht="15">
      <c r="A31" s="288"/>
      <c r="B31" s="278" t="s">
        <v>262</v>
      </c>
      <c r="C31" s="276"/>
      <c r="D31" s="325"/>
      <c r="E31" s="338"/>
      <c r="F31" s="325">
        <v>0</v>
      </c>
      <c r="G31" s="338"/>
      <c r="H31" s="338"/>
      <c r="I31" s="325">
        <v>0</v>
      </c>
    </row>
    <row r="32" spans="1:9" s="144" customFormat="1" ht="15">
      <c r="A32" s="288"/>
      <c r="B32" s="278" t="s">
        <v>263</v>
      </c>
      <c r="C32" s="276"/>
      <c r="D32" s="325">
        <v>913632</v>
      </c>
      <c r="E32" s="338">
        <v>-21969</v>
      </c>
      <c r="F32" s="325">
        <v>891663</v>
      </c>
      <c r="G32" s="338">
        <v>822163</v>
      </c>
      <c r="H32" s="338">
        <v>822163</v>
      </c>
      <c r="I32" s="325">
        <v>69500</v>
      </c>
    </row>
    <row r="33" spans="1:9" s="144" customFormat="1" ht="15">
      <c r="A33" s="288"/>
      <c r="B33" s="278" t="s">
        <v>264</v>
      </c>
      <c r="C33" s="276"/>
      <c r="D33" s="325">
        <v>0</v>
      </c>
      <c r="E33" s="338">
        <v>204211</v>
      </c>
      <c r="F33" s="325">
        <v>204211</v>
      </c>
      <c r="G33" s="338">
        <v>204211</v>
      </c>
      <c r="H33" s="338">
        <v>204211</v>
      </c>
      <c r="I33" s="325">
        <v>0</v>
      </c>
    </row>
    <row r="34" spans="1:9" s="144" customFormat="1" ht="15">
      <c r="A34" s="288"/>
      <c r="B34" s="278" t="s">
        <v>774</v>
      </c>
      <c r="C34" s="276"/>
      <c r="D34" s="325">
        <v>209846</v>
      </c>
      <c r="E34" s="338">
        <v>715753</v>
      </c>
      <c r="F34" s="325">
        <v>925600</v>
      </c>
      <c r="G34" s="338">
        <v>925600</v>
      </c>
      <c r="H34" s="338">
        <v>874500</v>
      </c>
      <c r="I34" s="325">
        <v>0</v>
      </c>
    </row>
    <row r="35" spans="1:9" s="144" customFormat="1" ht="15">
      <c r="A35" s="288"/>
      <c r="B35" s="278" t="s">
        <v>265</v>
      </c>
      <c r="C35" s="276"/>
      <c r="D35" s="325"/>
      <c r="E35" s="338"/>
      <c r="F35" s="325">
        <v>0</v>
      </c>
      <c r="G35" s="338"/>
      <c r="H35" s="338"/>
      <c r="I35" s="325">
        <v>0</v>
      </c>
    </row>
    <row r="36" spans="1:9" s="144" customFormat="1" ht="15">
      <c r="A36" s="288"/>
      <c r="B36" s="278" t="s">
        <v>266</v>
      </c>
      <c r="C36" s="276"/>
      <c r="D36" s="325">
        <v>0</v>
      </c>
      <c r="E36" s="338">
        <v>30000</v>
      </c>
      <c r="F36" s="325">
        <v>30000</v>
      </c>
      <c r="G36" s="338">
        <v>-1994</v>
      </c>
      <c r="H36" s="338">
        <v>-1993.99</v>
      </c>
      <c r="I36" s="325">
        <v>31994</v>
      </c>
    </row>
    <row r="37" spans="1:9" s="144" customFormat="1" ht="15">
      <c r="A37" s="288"/>
      <c r="B37" s="278" t="s">
        <v>267</v>
      </c>
      <c r="C37" s="276"/>
      <c r="D37" s="325">
        <v>0</v>
      </c>
      <c r="E37" s="338">
        <v>1089248</v>
      </c>
      <c r="F37" s="325">
        <v>1089248</v>
      </c>
      <c r="G37" s="338">
        <v>1089248</v>
      </c>
      <c r="H37" s="338">
        <v>1088984</v>
      </c>
      <c r="I37" s="325">
        <v>0</v>
      </c>
    </row>
    <row r="38" spans="1:9" s="144" customFormat="1" ht="15">
      <c r="A38" s="288"/>
      <c r="B38" s="278" t="s">
        <v>268</v>
      </c>
      <c r="C38" s="276"/>
      <c r="D38" s="325">
        <v>1266595</v>
      </c>
      <c r="E38" s="338">
        <v>-679592</v>
      </c>
      <c r="F38" s="325">
        <v>587003</v>
      </c>
      <c r="G38" s="338">
        <v>552003</v>
      </c>
      <c r="H38" s="338">
        <v>457365</v>
      </c>
      <c r="I38" s="325">
        <v>35000</v>
      </c>
    </row>
    <row r="39" spans="1:9" s="144" customFormat="1" ht="15">
      <c r="A39" s="288"/>
      <c r="B39" s="500" t="s">
        <v>775</v>
      </c>
      <c r="C39" s="501"/>
      <c r="D39" s="325">
        <v>0</v>
      </c>
      <c r="E39" s="325">
        <v>0</v>
      </c>
      <c r="F39" s="325">
        <v>0</v>
      </c>
      <c r="G39" s="325">
        <v>0</v>
      </c>
      <c r="H39" s="325">
        <v>0</v>
      </c>
      <c r="I39" s="325">
        <v>0</v>
      </c>
    </row>
    <row r="40" spans="1:9" s="144" customFormat="1" ht="15">
      <c r="A40" s="288"/>
      <c r="B40" s="278" t="s">
        <v>269</v>
      </c>
      <c r="C40" s="276"/>
      <c r="D40" s="325"/>
      <c r="E40" s="338"/>
      <c r="F40" s="325">
        <v>0</v>
      </c>
      <c r="G40" s="338"/>
      <c r="H40" s="338"/>
      <c r="I40" s="325">
        <v>0</v>
      </c>
    </row>
    <row r="41" spans="1:9" s="144" customFormat="1" ht="15">
      <c r="A41" s="288"/>
      <c r="B41" s="278" t="s">
        <v>270</v>
      </c>
      <c r="C41" s="276"/>
      <c r="D41" s="325"/>
      <c r="E41" s="338"/>
      <c r="F41" s="325">
        <v>0</v>
      </c>
      <c r="G41" s="338"/>
      <c r="H41" s="338"/>
      <c r="I41" s="325">
        <v>0</v>
      </c>
    </row>
    <row r="42" spans="1:9" s="144" customFormat="1" ht="15">
      <c r="A42" s="288"/>
      <c r="B42" s="278" t="s">
        <v>271</v>
      </c>
      <c r="C42" s="276"/>
      <c r="D42" s="325"/>
      <c r="E42" s="338"/>
      <c r="F42" s="325">
        <v>0</v>
      </c>
      <c r="G42" s="338"/>
      <c r="H42" s="338"/>
      <c r="I42" s="325">
        <v>0</v>
      </c>
    </row>
    <row r="43" spans="1:9" s="144" customFormat="1" ht="15">
      <c r="A43" s="288"/>
      <c r="B43" s="278" t="s">
        <v>272</v>
      </c>
      <c r="C43" s="276"/>
      <c r="D43" s="325"/>
      <c r="E43" s="338"/>
      <c r="F43" s="325">
        <v>0</v>
      </c>
      <c r="G43" s="338"/>
      <c r="H43" s="338"/>
      <c r="I43" s="325">
        <v>0</v>
      </c>
    </row>
    <row r="44" spans="1:9" s="144" customFormat="1" ht="15">
      <c r="A44" s="288"/>
      <c r="B44" s="278" t="s">
        <v>273</v>
      </c>
      <c r="C44" s="276"/>
      <c r="D44" s="325"/>
      <c r="E44" s="338"/>
      <c r="F44" s="325">
        <v>0</v>
      </c>
      <c r="G44" s="338"/>
      <c r="H44" s="338"/>
      <c r="I44" s="325">
        <v>0</v>
      </c>
    </row>
    <row r="45" spans="1:9" s="144" customFormat="1" ht="15">
      <c r="A45" s="288"/>
      <c r="B45" s="278" t="s">
        <v>274</v>
      </c>
      <c r="C45" s="276"/>
      <c r="D45" s="325"/>
      <c r="E45" s="338"/>
      <c r="F45" s="325">
        <v>0</v>
      </c>
      <c r="G45" s="338"/>
      <c r="H45" s="338"/>
      <c r="I45" s="325">
        <v>0</v>
      </c>
    </row>
    <row r="46" spans="1:9" s="144" customFormat="1" ht="15">
      <c r="A46" s="288"/>
      <c r="B46" s="278" t="s">
        <v>275</v>
      </c>
      <c r="C46" s="276"/>
      <c r="D46" s="325"/>
      <c r="E46" s="338"/>
      <c r="F46" s="325">
        <v>0</v>
      </c>
      <c r="G46" s="338"/>
      <c r="H46" s="338"/>
      <c r="I46" s="325">
        <v>0</v>
      </c>
    </row>
    <row r="47" spans="1:9" s="144" customFormat="1" ht="15">
      <c r="A47" s="288"/>
      <c r="B47" s="278" t="s">
        <v>276</v>
      </c>
      <c r="C47" s="276"/>
      <c r="D47" s="325"/>
      <c r="E47" s="338"/>
      <c r="F47" s="325">
        <v>0</v>
      </c>
      <c r="G47" s="338"/>
      <c r="H47" s="338"/>
      <c r="I47" s="325">
        <v>0</v>
      </c>
    </row>
    <row r="48" spans="1:9" s="144" customFormat="1" ht="15">
      <c r="A48" s="288"/>
      <c r="B48" s="278" t="s">
        <v>277</v>
      </c>
      <c r="C48" s="276"/>
      <c r="D48" s="325"/>
      <c r="E48" s="338"/>
      <c r="F48" s="325">
        <v>0</v>
      </c>
      <c r="G48" s="338"/>
      <c r="H48" s="338"/>
      <c r="I48" s="325">
        <v>0</v>
      </c>
    </row>
    <row r="49" spans="1:9" s="144" customFormat="1" ht="15">
      <c r="A49" s="288"/>
      <c r="B49" s="500" t="s">
        <v>776</v>
      </c>
      <c r="C49" s="501"/>
      <c r="D49" s="325">
        <v>495163</v>
      </c>
      <c r="E49" s="325">
        <v>576873.81</v>
      </c>
      <c r="F49" s="325">
        <v>1072036.81</v>
      </c>
      <c r="G49" s="325">
        <v>815627.81</v>
      </c>
      <c r="H49" s="325">
        <v>815627.81</v>
      </c>
      <c r="I49" s="325">
        <v>256408</v>
      </c>
    </row>
    <row r="50" spans="1:9" s="144" customFormat="1" ht="15">
      <c r="A50" s="288"/>
      <c r="B50" s="278" t="s">
        <v>278</v>
      </c>
      <c r="C50" s="276"/>
      <c r="D50" s="325">
        <v>55279</v>
      </c>
      <c r="E50" s="338">
        <v>438012</v>
      </c>
      <c r="F50" s="325">
        <v>493291</v>
      </c>
      <c r="G50" s="338">
        <v>408290</v>
      </c>
      <c r="H50" s="338">
        <v>408290</v>
      </c>
      <c r="I50" s="325">
        <v>85000</v>
      </c>
    </row>
    <row r="51" spans="1:9" s="144" customFormat="1" ht="15">
      <c r="A51" s="288"/>
      <c r="B51" s="278" t="s">
        <v>279</v>
      </c>
      <c r="C51" s="276"/>
      <c r="D51" s="325"/>
      <c r="E51" s="338"/>
      <c r="F51" s="325">
        <v>0</v>
      </c>
      <c r="G51" s="338"/>
      <c r="H51" s="338"/>
      <c r="I51" s="325">
        <v>0</v>
      </c>
    </row>
    <row r="52" spans="1:9" s="144" customFormat="1" ht="15">
      <c r="A52" s="288"/>
      <c r="B52" s="278" t="s">
        <v>280</v>
      </c>
      <c r="C52" s="276"/>
      <c r="D52" s="325">
        <v>0</v>
      </c>
      <c r="E52" s="338">
        <v>180000</v>
      </c>
      <c r="F52" s="325">
        <v>180000</v>
      </c>
      <c r="G52" s="338">
        <v>53592</v>
      </c>
      <c r="H52" s="338">
        <v>53592</v>
      </c>
      <c r="I52" s="325">
        <v>126408</v>
      </c>
    </row>
    <row r="53" spans="1:9" s="144" customFormat="1" ht="15">
      <c r="A53" s="288"/>
      <c r="B53" s="278" t="s">
        <v>281</v>
      </c>
      <c r="C53" s="276"/>
      <c r="D53" s="325"/>
      <c r="E53" s="338"/>
      <c r="F53" s="325">
        <v>0</v>
      </c>
      <c r="G53" s="338"/>
      <c r="H53" s="338"/>
      <c r="I53" s="325">
        <v>0</v>
      </c>
    </row>
    <row r="54" spans="1:9" s="144" customFormat="1" ht="15">
      <c r="A54" s="288"/>
      <c r="B54" s="278" t="s">
        <v>282</v>
      </c>
      <c r="C54" s="276"/>
      <c r="D54" s="325"/>
      <c r="E54" s="338"/>
      <c r="F54" s="325">
        <v>0</v>
      </c>
      <c r="G54" s="338"/>
      <c r="H54" s="338"/>
      <c r="I54" s="325">
        <v>0</v>
      </c>
    </row>
    <row r="55" spans="1:9" s="144" customFormat="1" ht="15">
      <c r="A55" s="288"/>
      <c r="B55" s="278" t="s">
        <v>283</v>
      </c>
      <c r="C55" s="276"/>
      <c r="D55" s="325"/>
      <c r="E55" s="338"/>
      <c r="F55" s="325">
        <v>0</v>
      </c>
      <c r="G55" s="338"/>
      <c r="H55" s="338"/>
      <c r="I55" s="325">
        <v>0</v>
      </c>
    </row>
    <row r="56" spans="1:9" s="144" customFormat="1" ht="15">
      <c r="A56" s="288"/>
      <c r="B56" s="278" t="s">
        <v>284</v>
      </c>
      <c r="C56" s="276"/>
      <c r="D56" s="325"/>
      <c r="E56" s="338"/>
      <c r="F56" s="325">
        <v>0</v>
      </c>
      <c r="G56" s="338"/>
      <c r="H56" s="338"/>
      <c r="I56" s="325">
        <v>0</v>
      </c>
    </row>
    <row r="57" spans="1:9" s="144" customFormat="1" ht="15">
      <c r="A57" s="288"/>
      <c r="B57" s="278" t="s">
        <v>285</v>
      </c>
      <c r="C57" s="276"/>
      <c r="D57" s="325"/>
      <c r="E57" s="338"/>
      <c r="F57" s="325">
        <v>0</v>
      </c>
      <c r="G57" s="338"/>
      <c r="H57" s="338"/>
      <c r="I57" s="325">
        <v>0</v>
      </c>
    </row>
    <row r="58" spans="1:9" s="144" customFormat="1" ht="15">
      <c r="A58" s="288"/>
      <c r="B58" s="278" t="s">
        <v>286</v>
      </c>
      <c r="C58" s="276"/>
      <c r="D58" s="325">
        <v>439884</v>
      </c>
      <c r="E58" s="338">
        <v>-41138.19</v>
      </c>
      <c r="F58" s="325">
        <v>398745.81</v>
      </c>
      <c r="G58" s="338">
        <v>353745.81</v>
      </c>
      <c r="H58" s="338">
        <v>353745.81</v>
      </c>
      <c r="I58" s="325">
        <v>45000</v>
      </c>
    </row>
    <row r="59" spans="1:9" s="144" customFormat="1" ht="15">
      <c r="A59" s="288"/>
      <c r="B59" s="269" t="s">
        <v>287</v>
      </c>
      <c r="C59" s="274"/>
      <c r="D59" s="325">
        <v>0</v>
      </c>
      <c r="E59" s="325">
        <v>0</v>
      </c>
      <c r="F59" s="325">
        <v>0</v>
      </c>
      <c r="G59" s="325">
        <v>0</v>
      </c>
      <c r="H59" s="325">
        <v>0</v>
      </c>
      <c r="I59" s="325">
        <v>0</v>
      </c>
    </row>
    <row r="60" spans="1:9" s="144" customFormat="1" ht="15">
      <c r="A60" s="288"/>
      <c r="B60" s="278" t="s">
        <v>288</v>
      </c>
      <c r="C60" s="276"/>
      <c r="D60" s="325"/>
      <c r="E60" s="338"/>
      <c r="F60" s="325">
        <v>0</v>
      </c>
      <c r="G60" s="338"/>
      <c r="H60" s="338"/>
      <c r="I60" s="325">
        <v>0</v>
      </c>
    </row>
    <row r="61" spans="1:9" s="144" customFormat="1" ht="15">
      <c r="A61" s="288"/>
      <c r="B61" s="278" t="s">
        <v>289</v>
      </c>
      <c r="C61" s="276"/>
      <c r="D61" s="325"/>
      <c r="E61" s="338"/>
      <c r="F61" s="325">
        <v>0</v>
      </c>
      <c r="G61" s="338"/>
      <c r="H61" s="338"/>
      <c r="I61" s="325">
        <v>0</v>
      </c>
    </row>
    <row r="62" spans="1:9" s="144" customFormat="1" ht="15">
      <c r="A62" s="288"/>
      <c r="B62" s="278" t="s">
        <v>290</v>
      </c>
      <c r="C62" s="276"/>
      <c r="D62" s="325"/>
      <c r="E62" s="338"/>
      <c r="F62" s="325">
        <v>0</v>
      </c>
      <c r="G62" s="338"/>
      <c r="H62" s="338"/>
      <c r="I62" s="325">
        <v>0</v>
      </c>
    </row>
    <row r="63" spans="1:9" s="144" customFormat="1" ht="15">
      <c r="A63" s="288"/>
      <c r="B63" s="500" t="s">
        <v>777</v>
      </c>
      <c r="C63" s="501"/>
      <c r="D63" s="325">
        <v>0</v>
      </c>
      <c r="E63" s="325">
        <v>0</v>
      </c>
      <c r="F63" s="325">
        <v>0</v>
      </c>
      <c r="G63" s="325">
        <v>0</v>
      </c>
      <c r="H63" s="325">
        <v>0</v>
      </c>
      <c r="I63" s="325">
        <v>0</v>
      </c>
    </row>
    <row r="64" spans="1:9" s="144" customFormat="1" ht="15">
      <c r="A64" s="288"/>
      <c r="B64" s="278" t="s">
        <v>291</v>
      </c>
      <c r="C64" s="276"/>
      <c r="D64" s="325"/>
      <c r="E64" s="338"/>
      <c r="F64" s="325">
        <v>0</v>
      </c>
      <c r="G64" s="338"/>
      <c r="H64" s="338"/>
      <c r="I64" s="325">
        <v>0</v>
      </c>
    </row>
    <row r="65" spans="1:9" s="144" customFormat="1" ht="15">
      <c r="A65" s="288"/>
      <c r="B65" s="278" t="s">
        <v>292</v>
      </c>
      <c r="C65" s="276"/>
      <c r="D65" s="325"/>
      <c r="E65" s="338"/>
      <c r="F65" s="325">
        <v>0</v>
      </c>
      <c r="G65" s="338"/>
      <c r="H65" s="338"/>
      <c r="I65" s="325">
        <v>0</v>
      </c>
    </row>
    <row r="66" spans="1:9" s="144" customFormat="1" ht="15">
      <c r="A66" s="288"/>
      <c r="B66" s="278" t="s">
        <v>293</v>
      </c>
      <c r="C66" s="276"/>
      <c r="D66" s="325"/>
      <c r="E66" s="338"/>
      <c r="F66" s="325">
        <v>0</v>
      </c>
      <c r="G66" s="338"/>
      <c r="H66" s="338"/>
      <c r="I66" s="325">
        <v>0</v>
      </c>
    </row>
    <row r="67" spans="1:9" s="144" customFormat="1" ht="15">
      <c r="A67" s="288"/>
      <c r="B67" s="278" t="s">
        <v>294</v>
      </c>
      <c r="C67" s="276"/>
      <c r="D67" s="325"/>
      <c r="E67" s="338"/>
      <c r="F67" s="325">
        <v>0</v>
      </c>
      <c r="G67" s="338"/>
      <c r="H67" s="338"/>
      <c r="I67" s="325">
        <v>0</v>
      </c>
    </row>
    <row r="68" spans="1:9" s="144" customFormat="1" ht="15">
      <c r="A68" s="288"/>
      <c r="B68" s="278" t="s">
        <v>295</v>
      </c>
      <c r="C68" s="276"/>
      <c r="D68" s="325"/>
      <c r="E68" s="338"/>
      <c r="F68" s="325">
        <v>0</v>
      </c>
      <c r="G68" s="338"/>
      <c r="H68" s="338"/>
      <c r="I68" s="325">
        <v>0</v>
      </c>
    </row>
    <row r="69" spans="1:9" s="144" customFormat="1" ht="15">
      <c r="A69" s="288"/>
      <c r="B69" s="278" t="s">
        <v>296</v>
      </c>
      <c r="C69" s="276"/>
      <c r="D69" s="325"/>
      <c r="E69" s="338"/>
      <c r="F69" s="325">
        <v>0</v>
      </c>
      <c r="G69" s="338"/>
      <c r="H69" s="338"/>
      <c r="I69" s="325">
        <v>0</v>
      </c>
    </row>
    <row r="70" spans="1:9" s="144" customFormat="1" ht="15">
      <c r="A70" s="288"/>
      <c r="B70" s="278" t="s">
        <v>297</v>
      </c>
      <c r="C70" s="276"/>
      <c r="D70" s="325"/>
      <c r="E70" s="338"/>
      <c r="F70" s="325">
        <v>0</v>
      </c>
      <c r="G70" s="338"/>
      <c r="H70" s="338"/>
      <c r="I70" s="325">
        <v>0</v>
      </c>
    </row>
    <row r="71" spans="1:9" s="144" customFormat="1" ht="15">
      <c r="A71" s="288"/>
      <c r="B71" s="278" t="s">
        <v>298</v>
      </c>
      <c r="C71" s="276"/>
      <c r="D71" s="325"/>
      <c r="E71" s="338"/>
      <c r="F71" s="325">
        <v>0</v>
      </c>
      <c r="G71" s="338"/>
      <c r="H71" s="338"/>
      <c r="I71" s="325">
        <v>0</v>
      </c>
    </row>
    <row r="72" spans="1:9" s="144" customFormat="1" ht="15">
      <c r="A72" s="288"/>
      <c r="B72" s="269" t="s">
        <v>299</v>
      </c>
      <c r="C72" s="274"/>
      <c r="D72" s="325">
        <v>0</v>
      </c>
      <c r="E72" s="325">
        <v>0</v>
      </c>
      <c r="F72" s="325">
        <v>0</v>
      </c>
      <c r="G72" s="325">
        <v>0</v>
      </c>
      <c r="H72" s="325">
        <v>0</v>
      </c>
      <c r="I72" s="325">
        <v>0</v>
      </c>
    </row>
    <row r="73" spans="1:9" s="144" customFormat="1" ht="15">
      <c r="A73" s="288"/>
      <c r="B73" s="278" t="s">
        <v>300</v>
      </c>
      <c r="C73" s="276"/>
      <c r="D73" s="325"/>
      <c r="E73" s="338"/>
      <c r="F73" s="325">
        <v>0</v>
      </c>
      <c r="G73" s="338"/>
      <c r="H73" s="338"/>
      <c r="I73" s="325">
        <v>0</v>
      </c>
    </row>
    <row r="74" spans="1:9" s="144" customFormat="1" ht="15">
      <c r="A74" s="288"/>
      <c r="B74" s="278" t="s">
        <v>301</v>
      </c>
      <c r="C74" s="276"/>
      <c r="D74" s="325"/>
      <c r="E74" s="338"/>
      <c r="F74" s="325">
        <v>0</v>
      </c>
      <c r="G74" s="338"/>
      <c r="H74" s="338"/>
      <c r="I74" s="325">
        <v>0</v>
      </c>
    </row>
    <row r="75" spans="1:9" s="144" customFormat="1" ht="15">
      <c r="A75" s="288"/>
      <c r="B75" s="278" t="s">
        <v>302</v>
      </c>
      <c r="C75" s="276"/>
      <c r="D75" s="325"/>
      <c r="E75" s="338"/>
      <c r="F75" s="325">
        <v>0</v>
      </c>
      <c r="G75" s="338"/>
      <c r="H75" s="338"/>
      <c r="I75" s="325">
        <v>0</v>
      </c>
    </row>
    <row r="76" spans="1:9" s="144" customFormat="1" ht="15">
      <c r="A76" s="288"/>
      <c r="B76" s="269" t="s">
        <v>303</v>
      </c>
      <c r="C76" s="274"/>
      <c r="D76" s="325">
        <v>0</v>
      </c>
      <c r="E76" s="325">
        <v>0</v>
      </c>
      <c r="F76" s="325">
        <v>0</v>
      </c>
      <c r="G76" s="325">
        <v>0</v>
      </c>
      <c r="H76" s="325">
        <v>0</v>
      </c>
      <c r="I76" s="325">
        <v>0</v>
      </c>
    </row>
    <row r="77" spans="1:9" s="144" customFormat="1" ht="15">
      <c r="A77" s="288"/>
      <c r="B77" s="278" t="s">
        <v>304</v>
      </c>
      <c r="C77" s="276"/>
      <c r="D77" s="325"/>
      <c r="E77" s="338"/>
      <c r="F77" s="325">
        <v>0</v>
      </c>
      <c r="G77" s="338"/>
      <c r="H77" s="338"/>
      <c r="I77" s="325">
        <v>0</v>
      </c>
    </row>
    <row r="78" spans="1:9" s="144" customFormat="1" ht="15">
      <c r="A78" s="288"/>
      <c r="B78" s="278" t="s">
        <v>305</v>
      </c>
      <c r="C78" s="276"/>
      <c r="D78" s="325"/>
      <c r="E78" s="338"/>
      <c r="F78" s="325">
        <v>0</v>
      </c>
      <c r="G78" s="338"/>
      <c r="H78" s="338"/>
      <c r="I78" s="325">
        <v>0</v>
      </c>
    </row>
    <row r="79" spans="1:9" s="144" customFormat="1" ht="15">
      <c r="A79" s="288"/>
      <c r="B79" s="278" t="s">
        <v>306</v>
      </c>
      <c r="C79" s="276"/>
      <c r="D79" s="325"/>
      <c r="E79" s="338"/>
      <c r="F79" s="325">
        <v>0</v>
      </c>
      <c r="G79" s="338"/>
      <c r="H79" s="338"/>
      <c r="I79" s="325">
        <v>0</v>
      </c>
    </row>
    <row r="80" spans="1:9" s="144" customFormat="1" ht="15">
      <c r="A80" s="288"/>
      <c r="B80" s="278" t="s">
        <v>307</v>
      </c>
      <c r="C80" s="276"/>
      <c r="D80" s="325"/>
      <c r="E80" s="338"/>
      <c r="F80" s="325">
        <v>0</v>
      </c>
      <c r="G80" s="338"/>
      <c r="H80" s="338"/>
      <c r="I80" s="325">
        <v>0</v>
      </c>
    </row>
    <row r="81" spans="1:9" s="144" customFormat="1" ht="15">
      <c r="A81" s="288"/>
      <c r="B81" s="278" t="s">
        <v>308</v>
      </c>
      <c r="C81" s="276"/>
      <c r="D81" s="325"/>
      <c r="E81" s="338"/>
      <c r="F81" s="325">
        <v>0</v>
      </c>
      <c r="G81" s="338"/>
      <c r="H81" s="338"/>
      <c r="I81" s="325">
        <v>0</v>
      </c>
    </row>
    <row r="82" spans="1:9" s="144" customFormat="1" ht="15">
      <c r="A82" s="288"/>
      <c r="B82" s="278" t="s">
        <v>309</v>
      </c>
      <c r="C82" s="276"/>
      <c r="D82" s="325"/>
      <c r="E82" s="338"/>
      <c r="F82" s="325">
        <v>0</v>
      </c>
      <c r="G82" s="338"/>
      <c r="H82" s="338"/>
      <c r="I82" s="325">
        <v>0</v>
      </c>
    </row>
    <row r="83" spans="1:9" s="144" customFormat="1" ht="15">
      <c r="A83" s="288"/>
      <c r="B83" s="278" t="s">
        <v>310</v>
      </c>
      <c r="C83" s="276"/>
      <c r="D83" s="325"/>
      <c r="E83" s="338"/>
      <c r="F83" s="325">
        <v>0</v>
      </c>
      <c r="G83" s="338"/>
      <c r="H83" s="338"/>
      <c r="I83" s="325">
        <v>0</v>
      </c>
    </row>
    <row r="84" spans="1:9" s="144" customFormat="1" ht="15">
      <c r="A84" s="288"/>
      <c r="B84" s="281"/>
      <c r="C84" s="282"/>
      <c r="D84" s="339"/>
      <c r="E84" s="340"/>
      <c r="F84" s="340"/>
      <c r="G84" s="340"/>
      <c r="H84" s="340"/>
      <c r="I84" s="340"/>
    </row>
    <row r="85" spans="1:11" s="144" customFormat="1" ht="15">
      <c r="A85" s="288"/>
      <c r="B85" s="279" t="s">
        <v>311</v>
      </c>
      <c r="C85" s="280"/>
      <c r="D85" s="337">
        <v>32250273.04</v>
      </c>
      <c r="E85" s="337">
        <v>-2954708.66</v>
      </c>
      <c r="F85" s="337">
        <v>29295566.38</v>
      </c>
      <c r="G85" s="337">
        <v>29311451.09</v>
      </c>
      <c r="H85" s="337">
        <v>29105704.22</v>
      </c>
      <c r="I85" s="337">
        <v>-15886.710000000428</v>
      </c>
      <c r="J85" s="144">
        <v>29105704</v>
      </c>
      <c r="K85" s="362">
        <v>0.2199999988079071</v>
      </c>
    </row>
    <row r="86" spans="1:9" s="144" customFormat="1" ht="15">
      <c r="A86" s="288"/>
      <c r="B86" s="269" t="s">
        <v>243</v>
      </c>
      <c r="C86" s="274"/>
      <c r="D86" s="325">
        <v>27041470</v>
      </c>
      <c r="E86" s="325">
        <v>-4722387</v>
      </c>
      <c r="F86" s="325">
        <v>22319084</v>
      </c>
      <c r="G86" s="325">
        <v>22328235</v>
      </c>
      <c r="H86" s="325">
        <v>22319084</v>
      </c>
      <c r="I86" s="325">
        <v>-9153</v>
      </c>
    </row>
    <row r="87" spans="1:9" s="144" customFormat="1" ht="15">
      <c r="A87" s="288"/>
      <c r="B87" s="278" t="s">
        <v>244</v>
      </c>
      <c r="C87" s="276"/>
      <c r="D87" s="325">
        <v>17215690</v>
      </c>
      <c r="E87" s="338">
        <v>-872332</v>
      </c>
      <c r="F87" s="325">
        <v>16343358</v>
      </c>
      <c r="G87" s="338">
        <v>16352511</v>
      </c>
      <c r="H87" s="338">
        <v>16343358</v>
      </c>
      <c r="I87" s="338">
        <v>-9153</v>
      </c>
    </row>
    <row r="88" spans="1:9" s="144" customFormat="1" ht="15">
      <c r="A88" s="288"/>
      <c r="B88" s="278" t="s">
        <v>245</v>
      </c>
      <c r="C88" s="276"/>
      <c r="D88" s="325"/>
      <c r="E88" s="338"/>
      <c r="F88" s="325">
        <v>0</v>
      </c>
      <c r="G88" s="338"/>
      <c r="H88" s="338"/>
      <c r="I88" s="338">
        <v>0</v>
      </c>
    </row>
    <row r="89" spans="1:9" ht="15">
      <c r="A89" s="288"/>
      <c r="B89" s="278" t="s">
        <v>246</v>
      </c>
      <c r="C89" s="276"/>
      <c r="D89" s="325">
        <v>7186236</v>
      </c>
      <c r="E89" s="338">
        <v>-2890826</v>
      </c>
      <c r="F89" s="325">
        <v>4295410</v>
      </c>
      <c r="G89" s="338">
        <v>4295410</v>
      </c>
      <c r="H89" s="338">
        <v>4295410</v>
      </c>
      <c r="I89" s="338">
        <v>0</v>
      </c>
    </row>
    <row r="90" spans="1:9" ht="15">
      <c r="A90" s="288"/>
      <c r="B90" s="278" t="s">
        <v>247</v>
      </c>
      <c r="C90" s="276"/>
      <c r="D90" s="325">
        <v>46143</v>
      </c>
      <c r="E90" s="338">
        <v>-838</v>
      </c>
      <c r="F90" s="325">
        <v>45305</v>
      </c>
      <c r="G90" s="338">
        <v>45305</v>
      </c>
      <c r="H90" s="338">
        <v>45305</v>
      </c>
      <c r="I90" s="338">
        <v>0</v>
      </c>
    </row>
    <row r="91" spans="1:9" ht="15">
      <c r="A91" s="290"/>
      <c r="B91" s="278" t="s">
        <v>248</v>
      </c>
      <c r="C91" s="276"/>
      <c r="D91" s="325">
        <v>2593401</v>
      </c>
      <c r="E91" s="338">
        <v>-958392</v>
      </c>
      <c r="F91" s="325">
        <v>1635010</v>
      </c>
      <c r="G91" s="338">
        <v>1635010</v>
      </c>
      <c r="H91" s="338">
        <v>1635010</v>
      </c>
      <c r="I91" s="338">
        <v>0</v>
      </c>
    </row>
    <row r="92" spans="1:9" ht="15">
      <c r="A92" s="291"/>
      <c r="B92" s="278" t="s">
        <v>249</v>
      </c>
      <c r="C92" s="276"/>
      <c r="D92" s="325"/>
      <c r="E92" s="338"/>
      <c r="F92" s="325">
        <v>0</v>
      </c>
      <c r="G92" s="338"/>
      <c r="H92" s="338"/>
      <c r="I92" s="338">
        <v>0</v>
      </c>
    </row>
    <row r="93" spans="1:9" s="144" customFormat="1" ht="15">
      <c r="A93" s="289"/>
      <c r="B93" s="278" t="s">
        <v>250</v>
      </c>
      <c r="C93" s="276"/>
      <c r="D93" s="325"/>
      <c r="E93" s="338"/>
      <c r="F93" s="325">
        <v>0</v>
      </c>
      <c r="G93" s="338"/>
      <c r="H93" s="338"/>
      <c r="I93" s="338">
        <v>0</v>
      </c>
    </row>
    <row r="94" spans="1:9" s="144" customFormat="1" ht="15">
      <c r="A94" s="289"/>
      <c r="B94" s="269" t="s">
        <v>251</v>
      </c>
      <c r="C94" s="274"/>
      <c r="D94" s="325">
        <v>1932444.04</v>
      </c>
      <c r="E94" s="325">
        <v>758283</v>
      </c>
      <c r="F94" s="325">
        <v>2690728.04</v>
      </c>
      <c r="G94" s="325">
        <v>2696228.22</v>
      </c>
      <c r="H94" s="325">
        <v>2690728.22</v>
      </c>
      <c r="I94" s="325">
        <v>-5500.180000000168</v>
      </c>
    </row>
    <row r="95" spans="1:9" s="144" customFormat="1" ht="15">
      <c r="A95" s="289"/>
      <c r="B95" s="278" t="s">
        <v>773</v>
      </c>
      <c r="C95" s="276"/>
      <c r="D95" s="325">
        <v>1153088.04</v>
      </c>
      <c r="E95" s="338">
        <v>430832</v>
      </c>
      <c r="F95" s="325">
        <v>1583920.04</v>
      </c>
      <c r="G95" s="338">
        <v>1583920</v>
      </c>
      <c r="H95" s="338">
        <v>1583920</v>
      </c>
      <c r="I95" s="338">
        <v>0.0400000000372529</v>
      </c>
    </row>
    <row r="96" spans="1:9" s="144" customFormat="1" ht="15">
      <c r="A96" s="289"/>
      <c r="B96" s="278" t="s">
        <v>252</v>
      </c>
      <c r="C96" s="276"/>
      <c r="D96" s="325">
        <v>16959</v>
      </c>
      <c r="E96" s="338">
        <v>633</v>
      </c>
      <c r="F96" s="325">
        <v>17592</v>
      </c>
      <c r="G96" s="338">
        <v>17592</v>
      </c>
      <c r="H96" s="338">
        <v>17592</v>
      </c>
      <c r="I96" s="338">
        <v>0</v>
      </c>
    </row>
    <row r="97" spans="1:9" s="144" customFormat="1" ht="15">
      <c r="A97" s="289"/>
      <c r="B97" s="278" t="s">
        <v>253</v>
      </c>
      <c r="C97" s="276"/>
      <c r="D97" s="325"/>
      <c r="E97" s="338"/>
      <c r="F97" s="325">
        <v>0</v>
      </c>
      <c r="G97" s="338"/>
      <c r="H97" s="338"/>
      <c r="I97" s="338">
        <v>0</v>
      </c>
    </row>
    <row r="98" spans="1:9" s="144" customFormat="1" ht="15">
      <c r="A98" s="289"/>
      <c r="B98" s="278" t="s">
        <v>254</v>
      </c>
      <c r="C98" s="276"/>
      <c r="D98" s="325">
        <v>101016</v>
      </c>
      <c r="E98" s="338">
        <v>345203</v>
      </c>
      <c r="F98" s="325">
        <v>446219</v>
      </c>
      <c r="G98" s="338">
        <v>446219</v>
      </c>
      <c r="H98" s="338">
        <v>446219</v>
      </c>
      <c r="I98" s="338">
        <v>0</v>
      </c>
    </row>
    <row r="99" spans="1:9" s="144" customFormat="1" ht="15">
      <c r="A99" s="289"/>
      <c r="B99" s="278" t="s">
        <v>255</v>
      </c>
      <c r="C99" s="276"/>
      <c r="D99" s="325">
        <v>15054</v>
      </c>
      <c r="E99" s="338">
        <v>736</v>
      </c>
      <c r="F99" s="325">
        <v>15790</v>
      </c>
      <c r="G99" s="338">
        <v>15790</v>
      </c>
      <c r="H99" s="338">
        <v>15790</v>
      </c>
      <c r="I99" s="338">
        <v>0</v>
      </c>
    </row>
    <row r="100" spans="1:10" s="144" customFormat="1" ht="15">
      <c r="A100" s="289"/>
      <c r="B100" s="278" t="s">
        <v>256</v>
      </c>
      <c r="C100" s="276"/>
      <c r="D100" s="325">
        <v>574949</v>
      </c>
      <c r="E100" s="338">
        <v>44050</v>
      </c>
      <c r="F100" s="325">
        <v>618999</v>
      </c>
      <c r="G100" s="338">
        <v>624499</v>
      </c>
      <c r="H100" s="366">
        <v>618999</v>
      </c>
      <c r="I100" s="338">
        <v>-5500</v>
      </c>
      <c r="J100" s="345"/>
    </row>
    <row r="101" spans="1:9" s="144" customFormat="1" ht="15">
      <c r="A101" s="289"/>
      <c r="B101" s="278" t="s">
        <v>257</v>
      </c>
      <c r="C101" s="276"/>
      <c r="D101" s="325">
        <v>627</v>
      </c>
      <c r="E101" s="338">
        <v>-627</v>
      </c>
      <c r="F101" s="325">
        <v>0</v>
      </c>
      <c r="G101" s="338">
        <v>0</v>
      </c>
      <c r="H101" s="338">
        <v>0</v>
      </c>
      <c r="I101" s="338">
        <v>0</v>
      </c>
    </row>
    <row r="102" spans="1:9" s="144" customFormat="1" ht="15">
      <c r="A102" s="289"/>
      <c r="B102" s="278" t="s">
        <v>258</v>
      </c>
      <c r="C102" s="276"/>
      <c r="D102" s="325">
        <v>18128</v>
      </c>
      <c r="E102" s="338">
        <v>-17690</v>
      </c>
      <c r="F102" s="325">
        <v>438</v>
      </c>
      <c r="G102" s="338">
        <v>438.22</v>
      </c>
      <c r="H102" s="338">
        <v>438.22</v>
      </c>
      <c r="I102" s="338">
        <v>-0.22000000000002728</v>
      </c>
    </row>
    <row r="103" spans="1:9" ht="15">
      <c r="A103" s="289"/>
      <c r="B103" s="278" t="s">
        <v>259</v>
      </c>
      <c r="C103" s="276"/>
      <c r="D103" s="325">
        <v>52623</v>
      </c>
      <c r="E103" s="338">
        <v>-44853</v>
      </c>
      <c r="F103" s="325">
        <v>7770</v>
      </c>
      <c r="G103" s="338">
        <v>7770</v>
      </c>
      <c r="H103" s="338">
        <v>7770</v>
      </c>
      <c r="I103" s="338">
        <v>0</v>
      </c>
    </row>
    <row r="104" spans="1:10" ht="15">
      <c r="A104" s="289"/>
      <c r="B104" s="269" t="s">
        <v>260</v>
      </c>
      <c r="C104" s="274"/>
      <c r="D104" s="325">
        <v>3276359</v>
      </c>
      <c r="E104" s="325">
        <v>1009395.34</v>
      </c>
      <c r="F104" s="325">
        <v>4285754.34</v>
      </c>
      <c r="G104" s="325">
        <v>4286987.87</v>
      </c>
      <c r="H104" s="325">
        <v>4095893</v>
      </c>
      <c r="I104" s="338">
        <v>-1233.5300000002608</v>
      </c>
      <c r="J104" s="298"/>
    </row>
    <row r="105" spans="1:9" ht="15">
      <c r="A105" s="289"/>
      <c r="B105" s="278" t="s">
        <v>261</v>
      </c>
      <c r="C105" s="276"/>
      <c r="D105" s="325">
        <v>9313</v>
      </c>
      <c r="E105" s="338">
        <v>727127</v>
      </c>
      <c r="F105" s="338">
        <v>736440</v>
      </c>
      <c r="G105" s="338">
        <v>736440</v>
      </c>
      <c r="H105" s="338">
        <v>736440</v>
      </c>
      <c r="I105" s="338">
        <v>0</v>
      </c>
    </row>
    <row r="106" spans="1:9" ht="15">
      <c r="A106" s="289"/>
      <c r="B106" s="278" t="s">
        <v>262</v>
      </c>
      <c r="C106" s="276"/>
      <c r="D106" s="325"/>
      <c r="E106" s="338"/>
      <c r="F106" s="338">
        <v>0</v>
      </c>
      <c r="G106" s="338"/>
      <c r="H106" s="338"/>
      <c r="I106" s="338">
        <v>0</v>
      </c>
    </row>
    <row r="107" spans="1:9" ht="15">
      <c r="A107" s="289"/>
      <c r="B107" s="278" t="s">
        <v>263</v>
      </c>
      <c r="C107" s="276"/>
      <c r="D107" s="325">
        <v>291539</v>
      </c>
      <c r="E107" s="338">
        <v>445538</v>
      </c>
      <c r="F107" s="338">
        <v>737077</v>
      </c>
      <c r="G107" s="338">
        <v>737077</v>
      </c>
      <c r="H107" s="338">
        <v>737077</v>
      </c>
      <c r="I107" s="338">
        <v>0</v>
      </c>
    </row>
    <row r="108" spans="1:9" ht="15">
      <c r="A108" s="289"/>
      <c r="B108" s="278" t="s">
        <v>264</v>
      </c>
      <c r="C108" s="276"/>
      <c r="D108" s="325">
        <v>192798</v>
      </c>
      <c r="E108" s="338">
        <v>-185950.66</v>
      </c>
      <c r="F108" s="338">
        <v>6847.3399999999965</v>
      </c>
      <c r="G108" s="338">
        <v>6847.34</v>
      </c>
      <c r="H108" s="338">
        <v>6847.34</v>
      </c>
      <c r="I108" s="338">
        <v>0</v>
      </c>
    </row>
    <row r="109" spans="1:9" ht="15">
      <c r="A109" s="289"/>
      <c r="B109" s="278" t="s">
        <v>774</v>
      </c>
      <c r="C109" s="276"/>
      <c r="D109" s="325">
        <v>1349863</v>
      </c>
      <c r="E109" s="338">
        <v>-812203</v>
      </c>
      <c r="F109" s="338">
        <v>537660</v>
      </c>
      <c r="G109" s="338">
        <v>537660</v>
      </c>
      <c r="H109" s="338">
        <v>537660</v>
      </c>
      <c r="I109" s="338">
        <v>0</v>
      </c>
    </row>
    <row r="110" spans="1:9" ht="15">
      <c r="A110" s="289"/>
      <c r="B110" s="278" t="s">
        <v>265</v>
      </c>
      <c r="C110" s="276"/>
      <c r="D110" s="325">
        <v>49589</v>
      </c>
      <c r="E110" s="338">
        <v>102367</v>
      </c>
      <c r="F110" s="338">
        <v>151956</v>
      </c>
      <c r="G110" s="338">
        <v>151955.53</v>
      </c>
      <c r="H110" s="338">
        <v>151956</v>
      </c>
      <c r="I110" s="338">
        <v>0.47000000000116415</v>
      </c>
    </row>
    <row r="111" spans="1:9" ht="15">
      <c r="A111" s="289"/>
      <c r="B111" s="278" t="s">
        <v>266</v>
      </c>
      <c r="C111" s="276"/>
      <c r="D111" s="325">
        <v>302975</v>
      </c>
      <c r="E111" s="338">
        <v>147978</v>
      </c>
      <c r="F111" s="338">
        <v>450953</v>
      </c>
      <c r="G111" s="338">
        <v>452187</v>
      </c>
      <c r="H111" s="338">
        <v>449053</v>
      </c>
      <c r="I111" s="338">
        <v>-1234</v>
      </c>
    </row>
    <row r="112" spans="1:9" s="144" customFormat="1" ht="15">
      <c r="A112" s="289"/>
      <c r="B112" s="278" t="s">
        <v>267</v>
      </c>
      <c r="C112" s="276"/>
      <c r="D112" s="325">
        <v>1062477</v>
      </c>
      <c r="E112" s="338">
        <v>-705167</v>
      </c>
      <c r="F112" s="338">
        <v>357310</v>
      </c>
      <c r="G112" s="338">
        <v>357310</v>
      </c>
      <c r="H112" s="338">
        <v>357310</v>
      </c>
      <c r="I112" s="338">
        <v>0</v>
      </c>
    </row>
    <row r="113" spans="1:16384" ht="15">
      <c r="A113" s="289"/>
      <c r="B113" s="278" t="s">
        <v>268</v>
      </c>
      <c r="C113" s="276"/>
      <c r="D113" s="325">
        <v>17805</v>
      </c>
      <c r="E113" s="338">
        <v>1289706</v>
      </c>
      <c r="F113" s="338">
        <v>1307511</v>
      </c>
      <c r="G113" s="338">
        <v>1307511</v>
      </c>
      <c r="H113" s="338">
        <v>1119551</v>
      </c>
      <c r="I113" s="338">
        <v>0</v>
      </c>
      <c r="XFD113" s="146">
        <v>277794</v>
      </c>
    </row>
    <row r="114" spans="1:9" ht="15">
      <c r="A114" s="289"/>
      <c r="B114" s="500" t="s">
        <v>775</v>
      </c>
      <c r="C114" s="501"/>
      <c r="D114" s="325">
        <v>0</v>
      </c>
      <c r="E114" s="325">
        <v>0</v>
      </c>
      <c r="F114" s="325">
        <v>0</v>
      </c>
      <c r="G114" s="325">
        <v>0</v>
      </c>
      <c r="H114" s="325">
        <v>0</v>
      </c>
      <c r="I114" s="338">
        <v>0</v>
      </c>
    </row>
    <row r="115" spans="1:9" ht="15">
      <c r="A115" s="289"/>
      <c r="B115" s="278" t="s">
        <v>269</v>
      </c>
      <c r="C115" s="276"/>
      <c r="D115" s="325"/>
      <c r="E115" s="338"/>
      <c r="F115" s="338">
        <v>0</v>
      </c>
      <c r="G115" s="338"/>
      <c r="H115" s="338"/>
      <c r="I115" s="338">
        <v>0</v>
      </c>
    </row>
    <row r="116" spans="1:9" ht="15">
      <c r="A116" s="289"/>
      <c r="B116" s="278" t="s">
        <v>270</v>
      </c>
      <c r="C116" s="276"/>
      <c r="D116" s="325"/>
      <c r="E116" s="338"/>
      <c r="F116" s="338">
        <v>0</v>
      </c>
      <c r="G116" s="338"/>
      <c r="H116" s="338"/>
      <c r="I116" s="338">
        <v>0</v>
      </c>
    </row>
    <row r="117" spans="1:9" ht="15">
      <c r="A117" s="289"/>
      <c r="B117" s="278" t="s">
        <v>271</v>
      </c>
      <c r="C117" s="276"/>
      <c r="D117" s="325"/>
      <c r="E117" s="338"/>
      <c r="F117" s="338">
        <v>0</v>
      </c>
      <c r="G117" s="338"/>
      <c r="H117" s="338"/>
      <c r="I117" s="338">
        <v>0</v>
      </c>
    </row>
    <row r="118" spans="1:9" ht="15">
      <c r="A118" s="289"/>
      <c r="B118" s="278" t="s">
        <v>272</v>
      </c>
      <c r="C118" s="276"/>
      <c r="D118" s="325"/>
      <c r="E118" s="338"/>
      <c r="F118" s="338">
        <v>0</v>
      </c>
      <c r="G118" s="338"/>
      <c r="H118" s="338"/>
      <c r="I118" s="338">
        <v>0</v>
      </c>
    </row>
    <row r="119" spans="1:9" ht="15">
      <c r="A119" s="289"/>
      <c r="B119" s="278" t="s">
        <v>273</v>
      </c>
      <c r="C119" s="276"/>
      <c r="D119" s="325"/>
      <c r="E119" s="338"/>
      <c r="F119" s="338">
        <v>0</v>
      </c>
      <c r="G119" s="338"/>
      <c r="H119" s="338"/>
      <c r="I119" s="338">
        <v>0</v>
      </c>
    </row>
    <row r="120" spans="1:9" ht="15">
      <c r="A120" s="289"/>
      <c r="B120" s="278" t="s">
        <v>274</v>
      </c>
      <c r="C120" s="276"/>
      <c r="D120" s="325"/>
      <c r="E120" s="338"/>
      <c r="F120" s="338">
        <v>0</v>
      </c>
      <c r="G120" s="338"/>
      <c r="H120" s="338"/>
      <c r="I120" s="338">
        <v>0</v>
      </c>
    </row>
    <row r="121" spans="1:9" ht="15">
      <c r="A121" s="289"/>
      <c r="B121" s="278" t="s">
        <v>275</v>
      </c>
      <c r="C121" s="276"/>
      <c r="D121" s="325"/>
      <c r="E121" s="338"/>
      <c r="F121" s="338">
        <v>0</v>
      </c>
      <c r="G121" s="338"/>
      <c r="H121" s="338"/>
      <c r="I121" s="338">
        <v>0</v>
      </c>
    </row>
    <row r="122" spans="1:9" ht="15">
      <c r="A122" s="289"/>
      <c r="B122" s="278" t="s">
        <v>276</v>
      </c>
      <c r="C122" s="276"/>
      <c r="D122" s="325"/>
      <c r="E122" s="338"/>
      <c r="F122" s="338">
        <v>0</v>
      </c>
      <c r="G122" s="338"/>
      <c r="H122" s="338"/>
      <c r="I122" s="338">
        <v>0</v>
      </c>
    </row>
    <row r="123" spans="1:9" s="144" customFormat="1" ht="15">
      <c r="A123" s="289"/>
      <c r="B123" s="278" t="s">
        <v>277</v>
      </c>
      <c r="C123" s="276"/>
      <c r="D123" s="325"/>
      <c r="E123" s="338"/>
      <c r="F123" s="338">
        <v>0</v>
      </c>
      <c r="G123" s="338"/>
      <c r="H123" s="338"/>
      <c r="I123" s="338">
        <v>0</v>
      </c>
    </row>
    <row r="124" spans="1:9" ht="15">
      <c r="A124" s="289"/>
      <c r="B124" s="269" t="s">
        <v>776</v>
      </c>
      <c r="C124" s="274"/>
      <c r="D124" s="325">
        <v>0</v>
      </c>
      <c r="E124" s="325">
        <v>0</v>
      </c>
      <c r="F124" s="325">
        <v>0</v>
      </c>
      <c r="G124" s="325">
        <v>0</v>
      </c>
      <c r="H124" s="325">
        <v>0</v>
      </c>
      <c r="I124" s="338">
        <v>0</v>
      </c>
    </row>
    <row r="125" spans="1:9" ht="15">
      <c r="A125" s="289"/>
      <c r="B125" s="278" t="s">
        <v>278</v>
      </c>
      <c r="C125" s="276"/>
      <c r="D125" s="325"/>
      <c r="E125" s="338"/>
      <c r="F125" s="338">
        <v>0</v>
      </c>
      <c r="G125" s="338"/>
      <c r="H125" s="338"/>
      <c r="I125" s="338">
        <v>0</v>
      </c>
    </row>
    <row r="126" spans="1:9" ht="15">
      <c r="A126" s="289"/>
      <c r="B126" s="278" t="s">
        <v>279</v>
      </c>
      <c r="C126" s="276"/>
      <c r="D126" s="325"/>
      <c r="E126" s="338"/>
      <c r="F126" s="338">
        <v>0</v>
      </c>
      <c r="G126" s="338"/>
      <c r="H126" s="338"/>
      <c r="I126" s="338">
        <v>0</v>
      </c>
    </row>
    <row r="127" spans="1:9" ht="15">
      <c r="A127" s="289"/>
      <c r="B127" s="278" t="s">
        <v>280</v>
      </c>
      <c r="C127" s="276"/>
      <c r="D127" s="325"/>
      <c r="E127" s="338"/>
      <c r="F127" s="338">
        <v>0</v>
      </c>
      <c r="G127" s="338"/>
      <c r="H127" s="338"/>
      <c r="I127" s="338">
        <v>0</v>
      </c>
    </row>
    <row r="128" spans="1:9" ht="15">
      <c r="A128" s="289"/>
      <c r="B128" s="278" t="s">
        <v>281</v>
      </c>
      <c r="C128" s="276"/>
      <c r="D128" s="325"/>
      <c r="E128" s="338"/>
      <c r="F128" s="338">
        <v>0</v>
      </c>
      <c r="G128" s="338"/>
      <c r="H128" s="338"/>
      <c r="I128" s="338">
        <v>0</v>
      </c>
    </row>
    <row r="129" spans="1:9" ht="15">
      <c r="A129" s="289"/>
      <c r="B129" s="278" t="s">
        <v>282</v>
      </c>
      <c r="C129" s="276"/>
      <c r="D129" s="325"/>
      <c r="E129" s="338"/>
      <c r="F129" s="338">
        <v>0</v>
      </c>
      <c r="G129" s="338"/>
      <c r="H129" s="338"/>
      <c r="I129" s="338">
        <v>0</v>
      </c>
    </row>
    <row r="130" spans="1:9" ht="15">
      <c r="A130" s="289"/>
      <c r="B130" s="278" t="s">
        <v>283</v>
      </c>
      <c r="C130" s="276"/>
      <c r="D130" s="325"/>
      <c r="E130" s="338"/>
      <c r="F130" s="338">
        <v>0</v>
      </c>
      <c r="G130" s="338"/>
      <c r="H130" s="338"/>
      <c r="I130" s="338">
        <v>0</v>
      </c>
    </row>
    <row r="131" spans="1:9" ht="15">
      <c r="A131" s="289"/>
      <c r="B131" s="278" t="s">
        <v>284</v>
      </c>
      <c r="C131" s="276"/>
      <c r="D131" s="325"/>
      <c r="E131" s="338"/>
      <c r="F131" s="338">
        <v>0</v>
      </c>
      <c r="G131" s="338"/>
      <c r="H131" s="338"/>
      <c r="I131" s="338">
        <v>0</v>
      </c>
    </row>
    <row r="132" spans="1:9" ht="15">
      <c r="A132" s="289"/>
      <c r="B132" s="278" t="s">
        <v>285</v>
      </c>
      <c r="C132" s="276"/>
      <c r="D132" s="325"/>
      <c r="E132" s="338"/>
      <c r="F132" s="338">
        <v>0</v>
      </c>
      <c r="G132" s="338"/>
      <c r="H132" s="338"/>
      <c r="I132" s="338">
        <v>0</v>
      </c>
    </row>
    <row r="133" spans="1:9" ht="15">
      <c r="A133" s="289"/>
      <c r="B133" s="278" t="s">
        <v>286</v>
      </c>
      <c r="C133" s="276"/>
      <c r="D133" s="325"/>
      <c r="E133" s="338"/>
      <c r="F133" s="338">
        <v>0</v>
      </c>
      <c r="G133" s="338"/>
      <c r="H133" s="338"/>
      <c r="I133" s="338">
        <v>0</v>
      </c>
    </row>
    <row r="134" spans="1:9" s="144" customFormat="1" ht="15">
      <c r="A134" s="289"/>
      <c r="B134" s="269" t="s">
        <v>287</v>
      </c>
      <c r="C134" s="274"/>
      <c r="D134" s="325">
        <v>0</v>
      </c>
      <c r="E134" s="325">
        <v>0</v>
      </c>
      <c r="F134" s="325">
        <v>0</v>
      </c>
      <c r="G134" s="325">
        <v>0</v>
      </c>
      <c r="H134" s="325">
        <v>0</v>
      </c>
      <c r="I134" s="338">
        <v>0</v>
      </c>
    </row>
    <row r="135" spans="1:9" ht="15">
      <c r="A135" s="289"/>
      <c r="B135" s="278" t="s">
        <v>288</v>
      </c>
      <c r="C135" s="276"/>
      <c r="D135" s="325"/>
      <c r="E135" s="338"/>
      <c r="F135" s="338">
        <v>0</v>
      </c>
      <c r="G135" s="338"/>
      <c r="H135" s="338"/>
      <c r="I135" s="338">
        <v>0</v>
      </c>
    </row>
    <row r="136" spans="1:9" ht="15">
      <c r="A136" s="289"/>
      <c r="B136" s="278" t="s">
        <v>289</v>
      </c>
      <c r="C136" s="276"/>
      <c r="D136" s="325"/>
      <c r="E136" s="338"/>
      <c r="F136" s="338">
        <v>0</v>
      </c>
      <c r="G136" s="338"/>
      <c r="H136" s="338"/>
      <c r="I136" s="338">
        <v>0</v>
      </c>
    </row>
    <row r="137" spans="1:9" ht="15">
      <c r="A137" s="289"/>
      <c r="B137" s="278" t="s">
        <v>290</v>
      </c>
      <c r="C137" s="276"/>
      <c r="D137" s="325"/>
      <c r="E137" s="338"/>
      <c r="F137" s="338">
        <v>0</v>
      </c>
      <c r="G137" s="338"/>
      <c r="H137" s="338"/>
      <c r="I137" s="338">
        <v>0</v>
      </c>
    </row>
    <row r="138" spans="1:9" ht="15">
      <c r="A138" s="289"/>
      <c r="B138" s="269" t="s">
        <v>777</v>
      </c>
      <c r="C138" s="274"/>
      <c r="D138" s="325">
        <v>0</v>
      </c>
      <c r="E138" s="325">
        <v>0</v>
      </c>
      <c r="F138" s="325">
        <v>0</v>
      </c>
      <c r="G138" s="325">
        <v>0</v>
      </c>
      <c r="H138" s="325">
        <v>0</v>
      </c>
      <c r="I138" s="338">
        <v>0</v>
      </c>
    </row>
    <row r="139" spans="1:9" ht="15">
      <c r="A139" s="289"/>
      <c r="B139" s="278" t="s">
        <v>291</v>
      </c>
      <c r="C139" s="276"/>
      <c r="D139" s="325"/>
      <c r="E139" s="338"/>
      <c r="F139" s="338">
        <v>0</v>
      </c>
      <c r="G139" s="338"/>
      <c r="H139" s="338"/>
      <c r="I139" s="338">
        <v>0</v>
      </c>
    </row>
    <row r="140" spans="1:9" ht="15">
      <c r="A140" s="289"/>
      <c r="B140" s="278" t="s">
        <v>292</v>
      </c>
      <c r="C140" s="276"/>
      <c r="D140" s="325"/>
      <c r="E140" s="338"/>
      <c r="F140" s="338">
        <v>0</v>
      </c>
      <c r="G140" s="338"/>
      <c r="H140" s="338"/>
      <c r="I140" s="338">
        <v>0</v>
      </c>
    </row>
    <row r="141" spans="1:9" ht="15">
      <c r="A141" s="289"/>
      <c r="B141" s="278" t="s">
        <v>293</v>
      </c>
      <c r="C141" s="276"/>
      <c r="D141" s="325"/>
      <c r="E141" s="338"/>
      <c r="F141" s="338">
        <v>0</v>
      </c>
      <c r="G141" s="338"/>
      <c r="H141" s="338"/>
      <c r="I141" s="338">
        <v>0</v>
      </c>
    </row>
    <row r="142" spans="1:9" ht="15">
      <c r="A142" s="289"/>
      <c r="B142" s="278" t="s">
        <v>294</v>
      </c>
      <c r="C142" s="276"/>
      <c r="D142" s="325"/>
      <c r="E142" s="338"/>
      <c r="F142" s="338">
        <v>0</v>
      </c>
      <c r="G142" s="338"/>
      <c r="H142" s="338"/>
      <c r="I142" s="338">
        <v>0</v>
      </c>
    </row>
    <row r="143" spans="1:9" ht="15">
      <c r="A143" s="289"/>
      <c r="B143" s="278" t="s">
        <v>295</v>
      </c>
      <c r="C143" s="276"/>
      <c r="D143" s="325"/>
      <c r="E143" s="338"/>
      <c r="F143" s="338">
        <v>0</v>
      </c>
      <c r="G143" s="338"/>
      <c r="H143" s="338"/>
      <c r="I143" s="338">
        <v>0</v>
      </c>
    </row>
    <row r="144" spans="1:9" ht="15">
      <c r="A144" s="289"/>
      <c r="B144" s="278" t="s">
        <v>296</v>
      </c>
      <c r="C144" s="276"/>
      <c r="D144" s="325"/>
      <c r="E144" s="338"/>
      <c r="F144" s="338">
        <v>0</v>
      </c>
      <c r="G144" s="338"/>
      <c r="H144" s="338"/>
      <c r="I144" s="338">
        <v>0</v>
      </c>
    </row>
    <row r="145" spans="1:9" ht="15">
      <c r="A145" s="289"/>
      <c r="B145" s="278" t="s">
        <v>297</v>
      </c>
      <c r="C145" s="276"/>
      <c r="D145" s="325"/>
      <c r="E145" s="338"/>
      <c r="F145" s="338">
        <v>0</v>
      </c>
      <c r="G145" s="338"/>
      <c r="H145" s="338"/>
      <c r="I145" s="338">
        <v>0</v>
      </c>
    </row>
    <row r="146" spans="1:9" ht="15">
      <c r="A146" s="289"/>
      <c r="B146" s="278" t="s">
        <v>298</v>
      </c>
      <c r="C146" s="276"/>
      <c r="D146" s="325"/>
      <c r="E146" s="338"/>
      <c r="F146" s="338">
        <v>0</v>
      </c>
      <c r="G146" s="338"/>
      <c r="H146" s="338"/>
      <c r="I146" s="338">
        <v>0</v>
      </c>
    </row>
    <row r="147" spans="1:9" ht="15">
      <c r="A147" s="289"/>
      <c r="B147" s="269" t="s">
        <v>299</v>
      </c>
      <c r="C147" s="274"/>
      <c r="D147" s="325">
        <v>0</v>
      </c>
      <c r="E147" s="325">
        <v>0</v>
      </c>
      <c r="F147" s="325">
        <v>0</v>
      </c>
      <c r="G147" s="325">
        <v>0</v>
      </c>
      <c r="H147" s="325">
        <v>0</v>
      </c>
      <c r="I147" s="338">
        <v>0</v>
      </c>
    </row>
    <row r="148" spans="1:9" ht="15">
      <c r="A148" s="289"/>
      <c r="B148" s="278" t="s">
        <v>300</v>
      </c>
      <c r="C148" s="276"/>
      <c r="D148" s="325"/>
      <c r="E148" s="338"/>
      <c r="F148" s="338">
        <v>0</v>
      </c>
      <c r="G148" s="338"/>
      <c r="H148" s="338"/>
      <c r="I148" s="338">
        <v>0</v>
      </c>
    </row>
    <row r="149" spans="1:9" ht="15">
      <c r="A149" s="289"/>
      <c r="B149" s="278" t="s">
        <v>301</v>
      </c>
      <c r="C149" s="276"/>
      <c r="D149" s="325"/>
      <c r="E149" s="338"/>
      <c r="F149" s="338">
        <v>0</v>
      </c>
      <c r="G149" s="338"/>
      <c r="H149" s="338"/>
      <c r="I149" s="338">
        <v>0</v>
      </c>
    </row>
    <row r="150" spans="1:9" ht="15">
      <c r="A150" s="289"/>
      <c r="B150" s="278" t="s">
        <v>302</v>
      </c>
      <c r="C150" s="276"/>
      <c r="D150" s="325"/>
      <c r="E150" s="338"/>
      <c r="F150" s="338">
        <v>0</v>
      </c>
      <c r="G150" s="338"/>
      <c r="H150" s="338"/>
      <c r="I150" s="338">
        <v>0</v>
      </c>
    </row>
    <row r="151" spans="1:9" ht="15">
      <c r="A151" s="289"/>
      <c r="B151" s="269" t="s">
        <v>303</v>
      </c>
      <c r="C151" s="274"/>
      <c r="D151" s="325">
        <v>0</v>
      </c>
      <c r="E151" s="325">
        <v>0</v>
      </c>
      <c r="F151" s="325">
        <v>0</v>
      </c>
      <c r="G151" s="325">
        <v>0</v>
      </c>
      <c r="H151" s="325">
        <v>0</v>
      </c>
      <c r="I151" s="338">
        <v>0</v>
      </c>
    </row>
    <row r="152" spans="1:9" ht="15">
      <c r="A152" s="289"/>
      <c r="B152" s="278" t="s">
        <v>304</v>
      </c>
      <c r="C152" s="276"/>
      <c r="D152" s="325"/>
      <c r="E152" s="338"/>
      <c r="F152" s="338">
        <v>0</v>
      </c>
      <c r="G152" s="338"/>
      <c r="H152" s="338"/>
      <c r="I152" s="338">
        <v>0</v>
      </c>
    </row>
    <row r="153" spans="1:9" ht="15">
      <c r="A153" s="289"/>
      <c r="B153" s="278" t="s">
        <v>305</v>
      </c>
      <c r="C153" s="276"/>
      <c r="D153" s="325"/>
      <c r="E153" s="338"/>
      <c r="F153" s="338">
        <v>0</v>
      </c>
      <c r="G153" s="338"/>
      <c r="H153" s="338"/>
      <c r="I153" s="338">
        <v>0</v>
      </c>
    </row>
    <row r="154" spans="1:9" ht="15">
      <c r="A154" s="289"/>
      <c r="B154" s="278" t="s">
        <v>306</v>
      </c>
      <c r="C154" s="276"/>
      <c r="D154" s="325"/>
      <c r="E154" s="338"/>
      <c r="F154" s="338">
        <v>0</v>
      </c>
      <c r="G154" s="338"/>
      <c r="H154" s="338"/>
      <c r="I154" s="338">
        <v>0</v>
      </c>
    </row>
    <row r="155" spans="1:9" ht="15">
      <c r="A155" s="289"/>
      <c r="B155" s="278" t="s">
        <v>307</v>
      </c>
      <c r="C155" s="276"/>
      <c r="D155" s="325"/>
      <c r="E155" s="338"/>
      <c r="F155" s="338">
        <v>0</v>
      </c>
      <c r="G155" s="338"/>
      <c r="H155" s="338"/>
      <c r="I155" s="338">
        <v>0</v>
      </c>
    </row>
    <row r="156" spans="1:9" ht="15">
      <c r="A156" s="289"/>
      <c r="B156" s="278" t="s">
        <v>308</v>
      </c>
      <c r="C156" s="276"/>
      <c r="D156" s="325"/>
      <c r="E156" s="338"/>
      <c r="F156" s="338">
        <v>0</v>
      </c>
      <c r="G156" s="338"/>
      <c r="H156" s="338"/>
      <c r="I156" s="338">
        <v>0</v>
      </c>
    </row>
    <row r="157" spans="1:9" ht="15">
      <c r="A157" s="289"/>
      <c r="B157" s="278" t="s">
        <v>309</v>
      </c>
      <c r="C157" s="276"/>
      <c r="D157" s="325"/>
      <c r="E157" s="338"/>
      <c r="F157" s="338">
        <v>0</v>
      </c>
      <c r="G157" s="338"/>
      <c r="H157" s="338"/>
      <c r="I157" s="338">
        <v>0</v>
      </c>
    </row>
    <row r="158" spans="1:9" ht="15">
      <c r="A158" s="289"/>
      <c r="B158" s="278" t="s">
        <v>310</v>
      </c>
      <c r="C158" s="276"/>
      <c r="D158" s="325"/>
      <c r="E158" s="338"/>
      <c r="F158" s="338">
        <v>0</v>
      </c>
      <c r="G158" s="338"/>
      <c r="H158" s="338"/>
      <c r="I158" s="338">
        <v>0</v>
      </c>
    </row>
    <row r="159" spans="1:9" ht="15">
      <c r="A159" s="289"/>
      <c r="B159" s="269"/>
      <c r="C159" s="274"/>
      <c r="D159" s="325"/>
      <c r="E159" s="338"/>
      <c r="F159" s="338"/>
      <c r="G159" s="338"/>
      <c r="H159" s="338"/>
      <c r="I159" s="338"/>
    </row>
    <row r="160" spans="1:9" ht="15">
      <c r="A160" s="289"/>
      <c r="B160" s="270" t="s">
        <v>312</v>
      </c>
      <c r="C160" s="275"/>
      <c r="D160" s="337">
        <v>56250273.56</v>
      </c>
      <c r="E160" s="337">
        <v>3394430.3499999996</v>
      </c>
      <c r="F160" s="337">
        <v>59644703.91</v>
      </c>
      <c r="G160" s="337">
        <v>59163596.099999994</v>
      </c>
      <c r="H160" s="337">
        <v>58812393.23</v>
      </c>
      <c r="I160" s="337">
        <v>481107.80999999953</v>
      </c>
    </row>
    <row r="161" spans="1:9" ht="15" thickBot="1">
      <c r="A161" s="289"/>
      <c r="B161" s="271"/>
      <c r="C161" s="277"/>
      <c r="D161" s="296"/>
      <c r="E161" s="297"/>
      <c r="F161" s="297"/>
      <c r="G161" s="297"/>
      <c r="H161" s="297"/>
      <c r="I161" s="297"/>
    </row>
    <row r="162" spans="1:11" s="293" customFormat="1" ht="15">
      <c r="A162" s="289"/>
      <c r="B162" s="243"/>
      <c r="C162" s="292"/>
      <c r="D162" s="292"/>
      <c r="E162" s="292"/>
      <c r="F162" s="292"/>
      <c r="G162" s="292"/>
      <c r="H162" s="292"/>
      <c r="I162" s="292"/>
      <c r="K162" s="374"/>
    </row>
    <row r="163" spans="1:9" s="293" customFormat="1" ht="15">
      <c r="A163" s="486"/>
      <c r="B163" s="486"/>
      <c r="C163" s="292"/>
      <c r="D163" s="292"/>
      <c r="E163" s="292"/>
      <c r="F163" s="292"/>
      <c r="G163" s="292"/>
      <c r="H163" s="292"/>
      <c r="I163" s="292"/>
    </row>
    <row r="164" spans="2:11" ht="15">
      <c r="B164" s="147" t="s">
        <v>581</v>
      </c>
      <c r="C164" s="148"/>
      <c r="D164" s="148"/>
      <c r="E164" s="502" t="s">
        <v>614</v>
      </c>
      <c r="F164" s="502"/>
      <c r="G164" s="502"/>
      <c r="K164" s="298"/>
    </row>
    <row r="165" spans="2:7" ht="15">
      <c r="B165" s="147" t="s">
        <v>579</v>
      </c>
      <c r="C165" s="148"/>
      <c r="D165" s="150"/>
      <c r="E165" s="502" t="s">
        <v>580</v>
      </c>
      <c r="F165" s="502"/>
      <c r="G165" s="502"/>
    </row>
    <row r="166" spans="4:9" ht="15">
      <c r="D166" s="149">
        <v>56241774</v>
      </c>
      <c r="E166" s="149">
        <v>3402930</v>
      </c>
      <c r="F166" s="149">
        <v>59644704</v>
      </c>
      <c r="G166" s="149">
        <v>59154444</v>
      </c>
      <c r="H166" s="149">
        <v>58812391</v>
      </c>
      <c r="I166" s="298">
        <v>490260</v>
      </c>
    </row>
    <row r="167" spans="4:9" ht="15">
      <c r="D167" s="149">
        <v>-8499.560000002384</v>
      </c>
      <c r="E167" s="149">
        <v>8499.650000000373</v>
      </c>
      <c r="F167" s="149">
        <v>0.09000000357627869</v>
      </c>
      <c r="G167" s="149">
        <v>-9152.09999999404</v>
      </c>
      <c r="H167" s="149">
        <v>-2.2299999967217445</v>
      </c>
      <c r="I167" s="149">
        <v>9152.190000000468</v>
      </c>
    </row>
    <row r="168" spans="3:9" ht="15">
      <c r="C168" s="231" t="s">
        <v>785</v>
      </c>
      <c r="D168" s="231">
        <v>46667930</v>
      </c>
      <c r="E168" s="231">
        <v>-30391</v>
      </c>
      <c r="F168" s="231">
        <v>46637539</v>
      </c>
      <c r="G168" s="231">
        <v>46646692</v>
      </c>
      <c r="H168" s="231">
        <v>46637540</v>
      </c>
      <c r="I168" s="231">
        <v>-9153</v>
      </c>
    </row>
    <row r="169" spans="3:9" ht="15">
      <c r="C169" s="231" t="s">
        <v>786</v>
      </c>
      <c r="D169" s="231">
        <v>46667930</v>
      </c>
      <c r="E169" s="375">
        <v>-30391</v>
      </c>
      <c r="F169" s="376">
        <v>46637539</v>
      </c>
      <c r="G169" s="376">
        <v>46646692</v>
      </c>
      <c r="H169" s="377"/>
      <c r="I169" s="377"/>
    </row>
    <row r="170" spans="3:9" ht="15">
      <c r="C170" s="231" t="s">
        <v>787</v>
      </c>
      <c r="D170" s="231">
        <v>0</v>
      </c>
      <c r="E170" s="231">
        <v>0</v>
      </c>
      <c r="F170" s="231">
        <v>0</v>
      </c>
      <c r="G170" s="231">
        <v>0</v>
      </c>
      <c r="H170" s="231">
        <v>46637540</v>
      </c>
      <c r="I170" s="231">
        <v>-9153</v>
      </c>
    </row>
    <row r="172" spans="3:9" ht="15">
      <c r="C172" s="348" t="s">
        <v>788</v>
      </c>
      <c r="D172" s="341">
        <v>2042838.86</v>
      </c>
      <c r="E172" s="341">
        <v>1061879.2</v>
      </c>
      <c r="F172" s="341">
        <v>3104719.06</v>
      </c>
      <c r="G172" s="341">
        <v>3006127.4200000004</v>
      </c>
      <c r="H172" s="341">
        <v>3000627.4200000004</v>
      </c>
      <c r="I172" s="341">
        <v>98591.63999999984</v>
      </c>
    </row>
    <row r="173" spans="3:9" ht="15">
      <c r="C173" s="231" t="s">
        <v>786</v>
      </c>
      <c r="D173" s="341">
        <v>2042839</v>
      </c>
      <c r="E173" s="341">
        <v>913787</v>
      </c>
      <c r="F173" s="341">
        <v>3104719</v>
      </c>
      <c r="G173" s="341">
        <v>3006126</v>
      </c>
      <c r="H173" s="341">
        <v>3000627</v>
      </c>
      <c r="I173" s="341">
        <v>98593</v>
      </c>
    </row>
    <row r="174" spans="3:9" ht="15">
      <c r="C174" s="231" t="s">
        <v>787</v>
      </c>
      <c r="D174" s="149">
        <v>-0.13999999989755452</v>
      </c>
      <c r="E174" s="149">
        <v>148092.19999999995</v>
      </c>
      <c r="F174" s="149">
        <v>0.060000000055879354</v>
      </c>
      <c r="G174" s="149">
        <v>1.4200000003911555</v>
      </c>
      <c r="H174" s="149">
        <v>0.4200000003911555</v>
      </c>
      <c r="I174" s="149">
        <v>-1.3600000001606531</v>
      </c>
    </row>
    <row r="176" spans="3:8" ht="15">
      <c r="C176" s="148"/>
      <c r="D176" s="148"/>
      <c r="E176" s="148"/>
      <c r="F176" s="148"/>
      <c r="G176" s="148"/>
      <c r="H176" s="148"/>
    </row>
    <row r="177" spans="3:9" ht="15">
      <c r="C177" s="148" t="s">
        <v>789</v>
      </c>
      <c r="D177" s="148">
        <v>7044340.7</v>
      </c>
      <c r="E177" s="148">
        <v>1786068.3399999999</v>
      </c>
      <c r="F177" s="148">
        <v>8830410.04</v>
      </c>
      <c r="G177" s="148">
        <v>8695149.870000001</v>
      </c>
      <c r="H177" s="148">
        <v>8358597</v>
      </c>
      <c r="I177" s="148">
        <v>135260.1699999997</v>
      </c>
    </row>
    <row r="178" spans="3:9" ht="15">
      <c r="C178" s="231" t="s">
        <v>786</v>
      </c>
      <c r="D178" s="149">
        <v>7044342</v>
      </c>
      <c r="E178" s="149">
        <v>1785667</v>
      </c>
      <c r="F178" s="149">
        <v>8830411</v>
      </c>
      <c r="G178" s="149">
        <v>8695151</v>
      </c>
      <c r="H178" s="149">
        <v>8358598</v>
      </c>
      <c r="I178" s="298">
        <v>135259</v>
      </c>
    </row>
    <row r="179" spans="3:9" ht="15">
      <c r="C179" s="231" t="s">
        <v>787</v>
      </c>
      <c r="D179" s="149">
        <v>-1.2999999998137355</v>
      </c>
      <c r="E179" s="149">
        <v>401.339999999851</v>
      </c>
      <c r="F179" s="149">
        <v>-0.9600000008940697</v>
      </c>
      <c r="G179" s="149">
        <v>-1.1299999989569187</v>
      </c>
      <c r="H179" s="149">
        <v>-1</v>
      </c>
      <c r="I179" s="149">
        <v>1.1699999996926636</v>
      </c>
    </row>
    <row r="181" spans="3:9" ht="15">
      <c r="C181" s="149" t="s">
        <v>790</v>
      </c>
      <c r="D181" s="149">
        <v>495163</v>
      </c>
      <c r="E181" s="149">
        <v>576873.81</v>
      </c>
      <c r="F181" s="149">
        <v>1072036.81</v>
      </c>
      <c r="G181" s="149">
        <v>815627.81</v>
      </c>
      <c r="H181" s="149">
        <v>815627.81</v>
      </c>
      <c r="I181" s="149">
        <v>256408</v>
      </c>
    </row>
  </sheetData>
  <mergeCells count="15">
    <mergeCell ref="I7:I9"/>
    <mergeCell ref="B2:I2"/>
    <mergeCell ref="B3:I3"/>
    <mergeCell ref="B4:I4"/>
    <mergeCell ref="B5:I5"/>
    <mergeCell ref="B6:I6"/>
    <mergeCell ref="D7:H8"/>
    <mergeCell ref="B7:C9"/>
    <mergeCell ref="B39:C39"/>
    <mergeCell ref="B49:C49"/>
    <mergeCell ref="B63:C63"/>
    <mergeCell ref="E165:G165"/>
    <mergeCell ref="E164:G164"/>
    <mergeCell ref="B114:C114"/>
    <mergeCell ref="A163:B16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3" r:id="rId1"/>
  <rowBreaks count="1" manualBreakCount="1">
    <brk id="84" max="16383" man="1"/>
  </rowBreaks>
  <colBreaks count="11" manualBreakCount="11">
    <brk id="9" max="16383" man="1"/>
    <brk id="11" max="16383" man="1"/>
    <brk id="2252" max="16383" man="1"/>
    <brk id="2258" max="16383" man="1"/>
    <brk id="2261" max="16383" man="1"/>
    <brk id="2275" max="16383" man="1"/>
    <brk id="3305" max="16383" man="1"/>
    <brk id="3334" max="16383" man="1"/>
    <brk id="3367" max="16383" man="1"/>
    <brk id="3372" max="16383" man="1"/>
    <brk id="3394" max="1638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1"/>
  <sheetViews>
    <sheetView workbookViewId="0" topLeftCell="A1">
      <selection activeCell="I36" sqref="I36"/>
    </sheetView>
  </sheetViews>
  <sheetFormatPr defaultColWidth="11.421875" defaultRowHeight="15"/>
  <cols>
    <col min="1" max="1" width="41.421875" style="19" bestFit="1" customWidth="1"/>
    <col min="2" max="2" width="14.140625" style="112" bestFit="1" customWidth="1"/>
    <col min="3" max="3" width="15.8515625" style="308" bestFit="1" customWidth="1"/>
    <col min="4" max="4" width="12.28125" style="112" bestFit="1" customWidth="1"/>
    <col min="5" max="5" width="12.8515625" style="112" bestFit="1" customWidth="1"/>
    <col min="6" max="6" width="10.140625" style="112" bestFit="1" customWidth="1"/>
    <col min="7" max="7" width="17.28125" style="112" bestFit="1" customWidth="1"/>
    <col min="8" max="16384" width="11.421875" style="19" customWidth="1"/>
  </cols>
  <sheetData>
    <row r="1" spans="1:7" ht="15">
      <c r="A1" s="523" t="s">
        <v>691</v>
      </c>
      <c r="B1" s="523"/>
      <c r="C1" s="523"/>
      <c r="D1" s="523"/>
      <c r="E1" s="523"/>
      <c r="F1" s="523"/>
      <c r="G1" s="523"/>
    </row>
    <row r="2" spans="1:7" ht="15">
      <c r="A2" s="524" t="s">
        <v>692</v>
      </c>
      <c r="B2" s="524"/>
      <c r="C2" s="524"/>
      <c r="D2" s="524"/>
      <c r="E2" s="524"/>
      <c r="F2" s="524"/>
      <c r="G2" s="524"/>
    </row>
    <row r="3" spans="1:7" ht="15">
      <c r="A3" s="461" t="s">
        <v>573</v>
      </c>
      <c r="B3" s="462"/>
      <c r="C3" s="462"/>
      <c r="D3" s="462"/>
      <c r="E3" s="462"/>
      <c r="F3" s="462"/>
      <c r="G3" s="408"/>
    </row>
    <row r="4" spans="1:7" ht="15">
      <c r="A4" s="463" t="s">
        <v>240</v>
      </c>
      <c r="B4" s="464"/>
      <c r="C4" s="464"/>
      <c r="D4" s="464"/>
      <c r="E4" s="464"/>
      <c r="F4" s="464"/>
      <c r="G4" s="410"/>
    </row>
    <row r="5" spans="1:7" ht="15">
      <c r="A5" s="463" t="s">
        <v>313</v>
      </c>
      <c r="B5" s="464"/>
      <c r="C5" s="464"/>
      <c r="D5" s="464"/>
      <c r="E5" s="464"/>
      <c r="F5" s="464"/>
      <c r="G5" s="410"/>
    </row>
    <row r="6" spans="1:7" ht="15">
      <c r="A6" s="463" t="s">
        <v>797</v>
      </c>
      <c r="B6" s="464"/>
      <c r="C6" s="464"/>
      <c r="D6" s="464"/>
      <c r="E6" s="464"/>
      <c r="F6" s="464"/>
      <c r="G6" s="410"/>
    </row>
    <row r="7" spans="1:7" ht="15">
      <c r="A7" s="465" t="s">
        <v>0</v>
      </c>
      <c r="B7" s="466"/>
      <c r="C7" s="466"/>
      <c r="D7" s="466"/>
      <c r="E7" s="466"/>
      <c r="F7" s="466"/>
      <c r="G7" s="467"/>
    </row>
    <row r="8" spans="1:7" ht="15">
      <c r="A8" s="413" t="s">
        <v>1</v>
      </c>
      <c r="B8" s="528" t="s">
        <v>241</v>
      </c>
      <c r="C8" s="529"/>
      <c r="D8" s="529"/>
      <c r="E8" s="529"/>
      <c r="F8" s="530"/>
      <c r="G8" s="526" t="s">
        <v>314</v>
      </c>
    </row>
    <row r="9" spans="1:7" ht="15">
      <c r="A9" s="414"/>
      <c r="B9" s="526" t="s">
        <v>106</v>
      </c>
      <c r="C9" s="302" t="s">
        <v>154</v>
      </c>
      <c r="D9" s="526" t="s">
        <v>156</v>
      </c>
      <c r="E9" s="526" t="s">
        <v>107</v>
      </c>
      <c r="F9" s="526" t="s">
        <v>109</v>
      </c>
      <c r="G9" s="531"/>
    </row>
    <row r="10" spans="1:7" ht="15">
      <c r="A10" s="415"/>
      <c r="B10" s="527"/>
      <c r="C10" s="303" t="s">
        <v>155</v>
      </c>
      <c r="D10" s="527"/>
      <c r="E10" s="527"/>
      <c r="F10" s="527"/>
      <c r="G10" s="527"/>
    </row>
    <row r="11" spans="1:7" ht="15">
      <c r="A11" s="121" t="s">
        <v>315</v>
      </c>
      <c r="B11" s="525">
        <v>24000000</v>
      </c>
      <c r="C11" s="525">
        <v>6349139</v>
      </c>
      <c r="D11" s="525">
        <v>30349139</v>
      </c>
      <c r="E11" s="525">
        <v>29852145</v>
      </c>
      <c r="F11" s="525">
        <v>29706687</v>
      </c>
      <c r="G11" s="525">
        <v>496994.4200000003</v>
      </c>
    </row>
    <row r="12" spans="1:7" ht="15">
      <c r="A12" s="122" t="s">
        <v>316</v>
      </c>
      <c r="B12" s="471"/>
      <c r="C12" s="471"/>
      <c r="D12" s="471"/>
      <c r="E12" s="471"/>
      <c r="F12" s="471"/>
      <c r="G12" s="471"/>
    </row>
    <row r="13" spans="1:7" ht="12.75">
      <c r="A13" s="32" t="s">
        <v>685</v>
      </c>
      <c r="B13" s="328">
        <v>1383436.58</v>
      </c>
      <c r="C13" s="328">
        <v>2829334</v>
      </c>
      <c r="D13" s="328">
        <v>4212769.58</v>
      </c>
      <c r="E13" s="328">
        <v>4212770</v>
      </c>
      <c r="F13" s="328">
        <v>4067577</v>
      </c>
      <c r="G13" s="330">
        <v>0</v>
      </c>
    </row>
    <row r="14" spans="1:7" ht="12.75">
      <c r="A14" s="32" t="s">
        <v>687</v>
      </c>
      <c r="B14" s="329">
        <v>21656397.32</v>
      </c>
      <c r="C14" s="329">
        <v>3661932</v>
      </c>
      <c r="D14" s="331">
        <v>25318329.32</v>
      </c>
      <c r="E14" s="329">
        <v>24821335</v>
      </c>
      <c r="F14" s="329">
        <v>24821071</v>
      </c>
      <c r="G14" s="332">
        <v>496994.3200000003</v>
      </c>
    </row>
    <row r="15" spans="1:7" ht="12.75">
      <c r="A15" s="32" t="s">
        <v>686</v>
      </c>
      <c r="B15" s="329">
        <v>960166.1</v>
      </c>
      <c r="C15" s="361">
        <v>-142127</v>
      </c>
      <c r="D15" s="331">
        <v>818040.1</v>
      </c>
      <c r="E15" s="329">
        <v>818040</v>
      </c>
      <c r="F15" s="329">
        <v>818040</v>
      </c>
      <c r="G15" s="332">
        <v>0.09999999997671694</v>
      </c>
    </row>
    <row r="16" spans="1:7" ht="15">
      <c r="A16" s="32" t="s">
        <v>317</v>
      </c>
      <c r="B16" s="120">
        <v>0</v>
      </c>
      <c r="C16" s="304">
        <v>0</v>
      </c>
      <c r="D16" s="120">
        <v>0</v>
      </c>
      <c r="E16" s="120">
        <v>0</v>
      </c>
      <c r="F16" s="120">
        <v>0</v>
      </c>
      <c r="G16" s="120">
        <v>0</v>
      </c>
    </row>
    <row r="17" spans="1:7" ht="15">
      <c r="A17" s="32" t="s">
        <v>318</v>
      </c>
      <c r="B17" s="120">
        <v>0</v>
      </c>
      <c r="C17" s="304">
        <v>0</v>
      </c>
      <c r="D17" s="120">
        <v>0</v>
      </c>
      <c r="E17" s="120">
        <v>0</v>
      </c>
      <c r="F17" s="120">
        <v>0</v>
      </c>
      <c r="G17" s="120">
        <v>0</v>
      </c>
    </row>
    <row r="18" spans="1:7" ht="15">
      <c r="A18" s="32" t="s">
        <v>319</v>
      </c>
      <c r="B18" s="120">
        <v>0</v>
      </c>
      <c r="C18" s="304">
        <v>0</v>
      </c>
      <c r="D18" s="120">
        <v>0</v>
      </c>
      <c r="E18" s="120">
        <v>0</v>
      </c>
      <c r="F18" s="120">
        <v>0</v>
      </c>
      <c r="G18" s="120">
        <v>0</v>
      </c>
    </row>
    <row r="19" spans="1:7" ht="15">
      <c r="A19" s="32" t="s">
        <v>320</v>
      </c>
      <c r="B19" s="120">
        <v>0</v>
      </c>
      <c r="C19" s="304">
        <v>0</v>
      </c>
      <c r="D19" s="120">
        <v>0</v>
      </c>
      <c r="E19" s="120">
        <v>0</v>
      </c>
      <c r="F19" s="120">
        <v>0</v>
      </c>
      <c r="G19" s="120">
        <v>0</v>
      </c>
    </row>
    <row r="20" spans="1:7" ht="15">
      <c r="A20" s="32" t="s">
        <v>321</v>
      </c>
      <c r="B20" s="120">
        <v>0</v>
      </c>
      <c r="C20" s="304">
        <v>0</v>
      </c>
      <c r="D20" s="120">
        <v>0</v>
      </c>
      <c r="E20" s="120">
        <v>0</v>
      </c>
      <c r="F20" s="120">
        <v>0</v>
      </c>
      <c r="G20" s="120">
        <v>0</v>
      </c>
    </row>
    <row r="21" spans="1:7" ht="15">
      <c r="A21" s="13"/>
      <c r="B21" s="120"/>
      <c r="C21" s="304"/>
      <c r="D21" s="120"/>
      <c r="E21" s="120"/>
      <c r="F21" s="120"/>
      <c r="G21" s="120"/>
    </row>
    <row r="22" spans="1:7" ht="15">
      <c r="A22" s="31" t="s">
        <v>322</v>
      </c>
      <c r="B22" s="471">
        <v>32250273.689999998</v>
      </c>
      <c r="C22" s="471">
        <v>-2954709</v>
      </c>
      <c r="D22" s="471">
        <v>29295565.689999998</v>
      </c>
      <c r="E22" s="471">
        <v>29311451</v>
      </c>
      <c r="F22" s="471">
        <v>29105704</v>
      </c>
      <c r="G22" s="471">
        <v>-15885.310000000522</v>
      </c>
    </row>
    <row r="23" spans="1:7" ht="15">
      <c r="A23" s="31" t="s">
        <v>323</v>
      </c>
      <c r="B23" s="471"/>
      <c r="C23" s="471"/>
      <c r="D23" s="471"/>
      <c r="E23" s="471"/>
      <c r="F23" s="471"/>
      <c r="G23" s="471"/>
    </row>
    <row r="24" spans="1:7" ht="12.75">
      <c r="A24" s="32" t="s">
        <v>685</v>
      </c>
      <c r="B24" s="331">
        <v>9566156.2</v>
      </c>
      <c r="C24" s="331">
        <v>1050757</v>
      </c>
      <c r="D24" s="331">
        <v>10616914.2</v>
      </c>
      <c r="E24" s="331">
        <v>10625414</v>
      </c>
      <c r="F24" s="331">
        <v>10438737</v>
      </c>
      <c r="G24" s="338">
        <v>-8499.800000000745</v>
      </c>
    </row>
    <row r="25" spans="1:7" ht="12.75">
      <c r="A25" s="32" t="s">
        <v>687</v>
      </c>
      <c r="B25" s="331">
        <v>16620916</v>
      </c>
      <c r="C25" s="327">
        <v>-2606965</v>
      </c>
      <c r="D25" s="331">
        <v>14013951</v>
      </c>
      <c r="E25" s="331">
        <v>14021337</v>
      </c>
      <c r="F25" s="331">
        <v>14002267</v>
      </c>
      <c r="G25" s="372">
        <v>-7386</v>
      </c>
    </row>
    <row r="26" spans="1:7" ht="12.75">
      <c r="A26" s="32" t="s">
        <v>686</v>
      </c>
      <c r="B26" s="331">
        <v>6063201.49</v>
      </c>
      <c r="C26" s="327">
        <v>-1398502</v>
      </c>
      <c r="D26" s="331">
        <v>4664700.49</v>
      </c>
      <c r="E26" s="331">
        <v>4664700</v>
      </c>
      <c r="F26" s="331">
        <v>4664700</v>
      </c>
      <c r="G26" s="332">
        <v>0.4900000002235174</v>
      </c>
    </row>
    <row r="27" spans="1:7" ht="15">
      <c r="A27" s="32" t="s">
        <v>317</v>
      </c>
      <c r="B27" s="120">
        <v>0</v>
      </c>
      <c r="C27" s="304">
        <v>0</v>
      </c>
      <c r="D27" s="120">
        <v>0</v>
      </c>
      <c r="E27" s="120">
        <v>0</v>
      </c>
      <c r="F27" s="120">
        <v>0</v>
      </c>
      <c r="G27" s="120">
        <v>0</v>
      </c>
    </row>
    <row r="28" spans="1:7" ht="15">
      <c r="A28" s="32" t="s">
        <v>318</v>
      </c>
      <c r="B28" s="120">
        <v>0</v>
      </c>
      <c r="C28" s="304">
        <v>0</v>
      </c>
      <c r="D28" s="120">
        <v>0</v>
      </c>
      <c r="E28" s="120">
        <v>0</v>
      </c>
      <c r="F28" s="120">
        <v>0</v>
      </c>
      <c r="G28" s="120">
        <v>0</v>
      </c>
    </row>
    <row r="29" spans="1:7" ht="15">
      <c r="A29" s="32" t="s">
        <v>319</v>
      </c>
      <c r="B29" s="120">
        <v>0</v>
      </c>
      <c r="C29" s="304">
        <v>0</v>
      </c>
      <c r="D29" s="120">
        <v>0</v>
      </c>
      <c r="E29" s="120">
        <v>0</v>
      </c>
      <c r="F29" s="120">
        <v>0</v>
      </c>
      <c r="G29" s="120">
        <v>0</v>
      </c>
    </row>
    <row r="30" spans="1:7" ht="15">
      <c r="A30" s="32" t="s">
        <v>320</v>
      </c>
      <c r="B30" s="120">
        <v>0</v>
      </c>
      <c r="C30" s="304">
        <v>0</v>
      </c>
      <c r="D30" s="120">
        <v>0</v>
      </c>
      <c r="E30" s="120">
        <v>0</v>
      </c>
      <c r="F30" s="120">
        <v>0</v>
      </c>
      <c r="G30" s="120">
        <v>0</v>
      </c>
    </row>
    <row r="31" spans="1:7" ht="15">
      <c r="A31" s="32" t="s">
        <v>321</v>
      </c>
      <c r="B31" s="120">
        <v>0</v>
      </c>
      <c r="C31" s="304">
        <v>0</v>
      </c>
      <c r="D31" s="120">
        <v>0</v>
      </c>
      <c r="E31" s="120">
        <v>0</v>
      </c>
      <c r="F31" s="120">
        <v>0</v>
      </c>
      <c r="G31" s="120">
        <v>0</v>
      </c>
    </row>
    <row r="32" spans="1:7" ht="15">
      <c r="A32" s="85"/>
      <c r="B32" s="120"/>
      <c r="C32" s="304"/>
      <c r="D32" s="120"/>
      <c r="E32" s="120"/>
      <c r="F32" s="120"/>
      <c r="G32" s="120"/>
    </row>
    <row r="33" spans="1:7" ht="15">
      <c r="A33" s="122" t="s">
        <v>312</v>
      </c>
      <c r="B33" s="119">
        <v>56250273.69</v>
      </c>
      <c r="C33" s="301">
        <v>3394430</v>
      </c>
      <c r="D33" s="119">
        <v>59644703.69</v>
      </c>
      <c r="E33" s="119">
        <v>59163596</v>
      </c>
      <c r="F33" s="119">
        <v>58812393</v>
      </c>
      <c r="G33" s="119">
        <v>481108.10999999975</v>
      </c>
    </row>
    <row r="34" spans="1:10" ht="15">
      <c r="A34" s="6"/>
      <c r="B34" s="123"/>
      <c r="C34" s="305"/>
      <c r="D34" s="123"/>
      <c r="E34" s="123"/>
      <c r="F34" s="123"/>
      <c r="G34" s="123"/>
      <c r="J34" s="318"/>
    </row>
    <row r="35" spans="1:10" ht="15">
      <c r="A35" s="441"/>
      <c r="B35" s="441"/>
      <c r="C35" s="441"/>
      <c r="D35" s="441"/>
      <c r="E35" s="441"/>
      <c r="F35" s="441"/>
      <c r="G35" s="441"/>
      <c r="J35" s="112"/>
    </row>
    <row r="36" spans="1:9" ht="12.75">
      <c r="A36" s="216"/>
      <c r="B36" s="356">
        <v>56241774</v>
      </c>
      <c r="C36" s="379"/>
      <c r="D36" s="356">
        <v>59644704</v>
      </c>
      <c r="E36" s="356">
        <v>59154444</v>
      </c>
      <c r="F36" s="356">
        <v>58</v>
      </c>
      <c r="G36" s="356">
        <v>490260</v>
      </c>
      <c r="H36" s="354" t="s">
        <v>792</v>
      </c>
      <c r="I36" s="355"/>
    </row>
    <row r="37" spans="1:9" ht="15">
      <c r="A37" s="216"/>
      <c r="B37" s="367">
        <v>56250272.56</v>
      </c>
      <c r="C37" s="380"/>
      <c r="D37" s="367">
        <v>59653203.91</v>
      </c>
      <c r="E37" s="367">
        <v>59157444.099999994</v>
      </c>
      <c r="F37" s="367">
        <v>58817890.23</v>
      </c>
      <c r="G37" s="368">
        <v>495760.80999999953</v>
      </c>
      <c r="H37" s="354" t="s">
        <v>791</v>
      </c>
      <c r="I37" s="355"/>
    </row>
    <row r="38" spans="1:9" ht="15">
      <c r="A38" s="216"/>
      <c r="B38" s="369">
        <v>1.1299999952316284</v>
      </c>
      <c r="C38" s="381"/>
      <c r="D38" s="369">
        <v>-8500.219999998808</v>
      </c>
      <c r="E38" s="369">
        <v>6151.9000000059605</v>
      </c>
      <c r="F38" s="369">
        <v>-5497.229999996722</v>
      </c>
      <c r="G38" s="369">
        <v>-14652.699999999779</v>
      </c>
      <c r="H38" s="370"/>
      <c r="I38" s="363"/>
    </row>
    <row r="39" spans="2:9" ht="15">
      <c r="B39" s="371">
        <v>56241772.870000005</v>
      </c>
      <c r="C39" s="371">
        <v>-3394430</v>
      </c>
      <c r="D39" s="371">
        <v>59653204.22</v>
      </c>
      <c r="E39" s="371">
        <v>59148292.099999994</v>
      </c>
      <c r="F39" s="371">
        <v>5555.229999996722</v>
      </c>
      <c r="G39" s="371">
        <v>504912.69999999984</v>
      </c>
      <c r="H39" s="354"/>
      <c r="I39" s="363"/>
    </row>
    <row r="40" spans="2:9" ht="12.75">
      <c r="B40" s="356"/>
      <c r="C40" s="356"/>
      <c r="D40" s="356"/>
      <c r="E40" s="356"/>
      <c r="F40" s="356"/>
      <c r="G40" s="356"/>
      <c r="H40" s="355"/>
      <c r="I40" s="363"/>
    </row>
    <row r="41" spans="2:9" ht="15">
      <c r="B41" s="364"/>
      <c r="C41" s="365"/>
      <c r="D41" s="364"/>
      <c r="E41" s="364"/>
      <c r="F41" s="364"/>
      <c r="G41" s="364"/>
      <c r="H41" s="363"/>
      <c r="I41" s="363"/>
    </row>
    <row r="42" spans="1:6" ht="15">
      <c r="A42" s="21" t="s">
        <v>581</v>
      </c>
      <c r="B42" s="124"/>
      <c r="C42" s="306"/>
      <c r="D42" s="487" t="s">
        <v>614</v>
      </c>
      <c r="E42" s="487"/>
      <c r="F42" s="487"/>
    </row>
    <row r="43" spans="1:6" ht="15">
      <c r="A43" s="21" t="s">
        <v>579</v>
      </c>
      <c r="B43" s="124"/>
      <c r="C43" s="307"/>
      <c r="D43" s="487" t="s">
        <v>580</v>
      </c>
      <c r="E43" s="487"/>
      <c r="F43" s="487"/>
    </row>
    <row r="44" spans="1:6" ht="15">
      <c r="A44" s="25"/>
      <c r="B44" s="124"/>
      <c r="C44" s="306"/>
      <c r="D44" s="124"/>
      <c r="E44" s="124"/>
      <c r="F44" s="124"/>
    </row>
    <row r="45" spans="2:8" ht="15">
      <c r="B45" s="357">
        <v>24000000</v>
      </c>
      <c r="C45" s="357">
        <v>6349138.920000001</v>
      </c>
      <c r="D45" s="357">
        <v>30349138.919999998</v>
      </c>
      <c r="E45" s="357">
        <v>19174297.9</v>
      </c>
      <c r="F45" s="357">
        <v>18879962.669999998</v>
      </c>
      <c r="G45" s="357">
        <v>11174841.02</v>
      </c>
      <c r="H45" s="355" t="s">
        <v>792</v>
      </c>
    </row>
    <row r="46" spans="2:8" ht="15">
      <c r="B46" s="357">
        <v>32250274</v>
      </c>
      <c r="C46" s="358">
        <v>-3017635.08</v>
      </c>
      <c r="D46" s="357">
        <v>29232638.919999998</v>
      </c>
      <c r="E46" s="357">
        <v>19303303.42</v>
      </c>
      <c r="F46" s="357">
        <v>19256738.790000003</v>
      </c>
      <c r="G46" s="357">
        <v>9929335.5</v>
      </c>
      <c r="H46" s="355" t="s">
        <v>791</v>
      </c>
    </row>
    <row r="47" spans="2:8" ht="12.75">
      <c r="B47" s="356"/>
      <c r="C47" s="356"/>
      <c r="D47" s="356"/>
      <c r="E47" s="356"/>
      <c r="F47" s="356"/>
      <c r="G47" s="356"/>
      <c r="H47" s="355"/>
    </row>
    <row r="48" spans="2:7" ht="15">
      <c r="B48" s="350"/>
      <c r="C48" s="351"/>
      <c r="D48" s="350"/>
      <c r="E48" s="350"/>
      <c r="F48" s="350"/>
      <c r="G48" s="350"/>
    </row>
    <row r="49" spans="2:7" ht="15">
      <c r="B49" s="350"/>
      <c r="C49" s="350"/>
      <c r="D49" s="350"/>
      <c r="E49" s="350">
        <v>177152354</v>
      </c>
      <c r="F49" s="350"/>
      <c r="G49" s="350"/>
    </row>
    <row r="50" spans="2:7" ht="15">
      <c r="B50" s="350"/>
      <c r="C50" s="351"/>
      <c r="D50" s="350"/>
      <c r="E50" s="350"/>
      <c r="F50" s="350"/>
      <c r="G50" s="350"/>
    </row>
    <row r="55" ht="15">
      <c r="C55" s="112"/>
    </row>
    <row r="56" ht="15">
      <c r="C56" s="112"/>
    </row>
    <row r="57" ht="15">
      <c r="C57" s="112"/>
    </row>
    <row r="61" ht="15">
      <c r="C61" s="112"/>
    </row>
    <row r="62" ht="15">
      <c r="C62" s="112"/>
    </row>
    <row r="63" ht="15">
      <c r="C63" s="112"/>
    </row>
    <row r="64" ht="15">
      <c r="C64" s="378"/>
    </row>
    <row r="70" ht="15">
      <c r="B70" s="142"/>
    </row>
    <row r="71" ht="15">
      <c r="B71" s="142"/>
    </row>
  </sheetData>
  <mergeCells count="29">
    <mergeCell ref="D42:F42"/>
    <mergeCell ref="D43:F43"/>
    <mergeCell ref="F11:F12"/>
    <mergeCell ref="A3:G3"/>
    <mergeCell ref="A4:G4"/>
    <mergeCell ref="A5:G5"/>
    <mergeCell ref="A6:G6"/>
    <mergeCell ref="A7:G7"/>
    <mergeCell ref="A8:A10"/>
    <mergeCell ref="B8:F8"/>
    <mergeCell ref="G8:G10"/>
    <mergeCell ref="B9:B10"/>
    <mergeCell ref="D9:D10"/>
    <mergeCell ref="A1:G1"/>
    <mergeCell ref="A2:G2"/>
    <mergeCell ref="A35:G35"/>
    <mergeCell ref="G11:G12"/>
    <mergeCell ref="B22:B23"/>
    <mergeCell ref="C22:C23"/>
    <mergeCell ref="D22:D23"/>
    <mergeCell ref="E22:E23"/>
    <mergeCell ref="F22:F23"/>
    <mergeCell ref="G22:G23"/>
    <mergeCell ref="E9:E10"/>
    <mergeCell ref="F9:F10"/>
    <mergeCell ref="B11:B12"/>
    <mergeCell ref="C11:C12"/>
    <mergeCell ref="D11:D12"/>
    <mergeCell ref="E11:E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13"/>
  <sheetViews>
    <sheetView zoomScalePageLayoutView="80" workbookViewId="0" topLeftCell="A78">
      <selection activeCell="B102" sqref="B102:G105"/>
    </sheetView>
  </sheetViews>
  <sheetFormatPr defaultColWidth="11.421875" defaultRowHeight="15"/>
  <cols>
    <col min="1" max="1" width="11.421875" style="125" customWidth="1"/>
    <col min="2" max="2" width="54.140625" style="125" customWidth="1"/>
    <col min="3" max="3" width="15.8515625" style="125" customWidth="1"/>
    <col min="4" max="4" width="16.140625" style="125" bestFit="1" customWidth="1"/>
    <col min="5" max="6" width="15.8515625" style="125" customWidth="1"/>
    <col min="7" max="7" width="16.140625" style="125" customWidth="1"/>
    <col min="8" max="8" width="17.57421875" style="125" bestFit="1" customWidth="1"/>
    <col min="9" max="16384" width="11.421875" style="125" customWidth="1"/>
  </cols>
  <sheetData>
    <row r="1" spans="1:8" ht="15">
      <c r="A1" s="523" t="s">
        <v>783</v>
      </c>
      <c r="B1" s="523"/>
      <c r="C1" s="523"/>
      <c r="D1" s="523"/>
      <c r="E1" s="523"/>
      <c r="F1" s="523"/>
      <c r="G1" s="523"/>
      <c r="H1" s="523"/>
    </row>
    <row r="2" spans="1:8" ht="15">
      <c r="A2" s="524" t="s">
        <v>693</v>
      </c>
      <c r="B2" s="524"/>
      <c r="C2" s="524"/>
      <c r="D2" s="524"/>
      <c r="E2" s="524"/>
      <c r="F2" s="524"/>
      <c r="G2" s="524"/>
      <c r="H2" s="524"/>
    </row>
    <row r="3" spans="1:8" ht="15">
      <c r="A3" s="461" t="s">
        <v>573</v>
      </c>
      <c r="B3" s="462"/>
      <c r="C3" s="462"/>
      <c r="D3" s="462"/>
      <c r="E3" s="462"/>
      <c r="F3" s="462"/>
      <c r="G3" s="462"/>
      <c r="H3" s="408"/>
    </row>
    <row r="4" spans="1:8" ht="15">
      <c r="A4" s="463" t="s">
        <v>240</v>
      </c>
      <c r="B4" s="464"/>
      <c r="C4" s="464"/>
      <c r="D4" s="464"/>
      <c r="E4" s="464"/>
      <c r="F4" s="464"/>
      <c r="G4" s="464"/>
      <c r="H4" s="410"/>
    </row>
    <row r="5" spans="1:8" ht="15">
      <c r="A5" s="463" t="s">
        <v>324</v>
      </c>
      <c r="B5" s="464"/>
      <c r="C5" s="464"/>
      <c r="D5" s="464"/>
      <c r="E5" s="464"/>
      <c r="F5" s="464"/>
      <c r="G5" s="464"/>
      <c r="H5" s="410"/>
    </row>
    <row r="6" spans="1:8" ht="15">
      <c r="A6" s="463" t="s">
        <v>797</v>
      </c>
      <c r="B6" s="464"/>
      <c r="C6" s="464"/>
      <c r="D6" s="464"/>
      <c r="E6" s="464"/>
      <c r="F6" s="464"/>
      <c r="G6" s="464"/>
      <c r="H6" s="410"/>
    </row>
    <row r="7" spans="1:8" ht="15">
      <c r="A7" s="465" t="s">
        <v>0</v>
      </c>
      <c r="B7" s="466"/>
      <c r="C7" s="466"/>
      <c r="D7" s="466"/>
      <c r="E7" s="466"/>
      <c r="F7" s="466"/>
      <c r="G7" s="466"/>
      <c r="H7" s="467"/>
    </row>
    <row r="8" spans="1:8" ht="15">
      <c r="A8" s="461" t="s">
        <v>1</v>
      </c>
      <c r="B8" s="408"/>
      <c r="C8" s="535" t="s">
        <v>241</v>
      </c>
      <c r="D8" s="423"/>
      <c r="E8" s="423"/>
      <c r="F8" s="423"/>
      <c r="G8" s="536"/>
      <c r="H8" s="413" t="s">
        <v>314</v>
      </c>
    </row>
    <row r="9" spans="1:8" ht="15">
      <c r="A9" s="463"/>
      <c r="B9" s="410"/>
      <c r="C9" s="413" t="s">
        <v>106</v>
      </c>
      <c r="D9" s="81" t="s">
        <v>154</v>
      </c>
      <c r="E9" s="413" t="s">
        <v>156</v>
      </c>
      <c r="F9" s="413" t="s">
        <v>107</v>
      </c>
      <c r="G9" s="413" t="s">
        <v>109</v>
      </c>
      <c r="H9" s="414"/>
    </row>
    <row r="10" spans="1:8" ht="15">
      <c r="A10" s="463"/>
      <c r="B10" s="410"/>
      <c r="C10" s="415"/>
      <c r="D10" s="82" t="s">
        <v>155</v>
      </c>
      <c r="E10" s="415"/>
      <c r="F10" s="415"/>
      <c r="G10" s="415"/>
      <c r="H10" s="415"/>
    </row>
    <row r="11" spans="1:8" ht="15">
      <c r="A11" s="537"/>
      <c r="B11" s="418"/>
      <c r="C11" s="151"/>
      <c r="D11" s="153"/>
      <c r="E11" s="151"/>
      <c r="F11" s="151"/>
      <c r="G11" s="151"/>
      <c r="H11" s="151"/>
    </row>
    <row r="12" spans="1:8" ht="15">
      <c r="A12" s="482" t="s">
        <v>325</v>
      </c>
      <c r="B12" s="477"/>
      <c r="C12" s="152">
        <v>24000000</v>
      </c>
      <c r="D12" s="152">
        <v>6349139</v>
      </c>
      <c r="E12" s="152">
        <v>30349139</v>
      </c>
      <c r="F12" s="152">
        <v>29852145</v>
      </c>
      <c r="G12" s="152">
        <v>29706687</v>
      </c>
      <c r="H12" s="152">
        <v>496994</v>
      </c>
    </row>
    <row r="13" spans="1:8" ht="15">
      <c r="A13" s="482" t="s">
        <v>326</v>
      </c>
      <c r="B13" s="477"/>
      <c r="C13" s="153">
        <v>0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</row>
    <row r="14" spans="1:8" ht="15">
      <c r="A14" s="23"/>
      <c r="B14" s="109" t="s">
        <v>327</v>
      </c>
      <c r="C14" s="154">
        <v>0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</row>
    <row r="15" spans="1:8" ht="15">
      <c r="A15" s="23"/>
      <c r="B15" s="109" t="s">
        <v>328</v>
      </c>
      <c r="C15" s="154">
        <v>0</v>
      </c>
      <c r="D15" s="154">
        <v>0</v>
      </c>
      <c r="E15" s="154">
        <v>0</v>
      </c>
      <c r="F15" s="154">
        <v>0</v>
      </c>
      <c r="G15" s="154">
        <v>0</v>
      </c>
      <c r="H15" s="154">
        <v>0</v>
      </c>
    </row>
    <row r="16" spans="1:8" ht="15">
      <c r="A16" s="23"/>
      <c r="B16" s="109" t="s">
        <v>329</v>
      </c>
      <c r="C16" s="154">
        <v>0</v>
      </c>
      <c r="D16" s="154">
        <v>0</v>
      </c>
      <c r="E16" s="154">
        <v>0</v>
      </c>
      <c r="F16" s="154">
        <v>0</v>
      </c>
      <c r="G16" s="154">
        <v>0</v>
      </c>
      <c r="H16" s="154">
        <v>0</v>
      </c>
    </row>
    <row r="17" spans="1:8" ht="15">
      <c r="A17" s="23"/>
      <c r="B17" s="109" t="s">
        <v>330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</row>
    <row r="18" spans="1:8" ht="15">
      <c r="A18" s="23"/>
      <c r="B18" s="109" t="s">
        <v>331</v>
      </c>
      <c r="C18" s="154">
        <v>0</v>
      </c>
      <c r="D18" s="154">
        <v>0</v>
      </c>
      <c r="E18" s="154">
        <v>0</v>
      </c>
      <c r="F18" s="154">
        <v>0</v>
      </c>
      <c r="G18" s="154">
        <v>0</v>
      </c>
      <c r="H18" s="154">
        <v>0</v>
      </c>
    </row>
    <row r="19" spans="1:8" ht="15">
      <c r="A19" s="23"/>
      <c r="B19" s="109" t="s">
        <v>332</v>
      </c>
      <c r="C19" s="154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</row>
    <row r="20" spans="1:8" ht="15">
      <c r="A20" s="23"/>
      <c r="B20" s="109" t="s">
        <v>333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</row>
    <row r="21" spans="1:8" ht="15">
      <c r="A21" s="23"/>
      <c r="B21" s="109" t="s">
        <v>334</v>
      </c>
      <c r="C21" s="229"/>
      <c r="D21" s="154"/>
      <c r="E21" s="154"/>
      <c r="F21" s="154"/>
      <c r="G21" s="154"/>
      <c r="H21" s="154"/>
    </row>
    <row r="22" spans="1:8" ht="15">
      <c r="A22" s="23"/>
      <c r="B22" s="109"/>
      <c r="C22" s="229"/>
      <c r="D22" s="154"/>
      <c r="E22" s="154"/>
      <c r="F22" s="154"/>
      <c r="G22" s="154"/>
      <c r="H22" s="154"/>
    </row>
    <row r="23" spans="1:8" ht="15">
      <c r="A23" s="482" t="s">
        <v>335</v>
      </c>
      <c r="B23" s="477"/>
      <c r="C23" s="234">
        <v>24000000</v>
      </c>
      <c r="D23" s="234">
        <v>6349139</v>
      </c>
      <c r="E23" s="152">
        <v>30349139</v>
      </c>
      <c r="F23" s="152">
        <v>29852145</v>
      </c>
      <c r="G23" s="152">
        <v>29706687</v>
      </c>
      <c r="H23" s="152">
        <v>496994</v>
      </c>
    </row>
    <row r="24" spans="1:8" ht="15">
      <c r="A24" s="23"/>
      <c r="B24" s="109" t="s">
        <v>336</v>
      </c>
      <c r="C24" s="229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</row>
    <row r="25" spans="1:8" ht="15">
      <c r="A25" s="23"/>
      <c r="B25" s="109" t="s">
        <v>337</v>
      </c>
      <c r="C25" s="229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</row>
    <row r="26" spans="1:8" ht="15">
      <c r="A26" s="23"/>
      <c r="B26" s="109" t="s">
        <v>338</v>
      </c>
      <c r="C26" s="229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</row>
    <row r="27" spans="1:8" ht="15">
      <c r="A27" s="532"/>
      <c r="B27" s="109" t="s">
        <v>339</v>
      </c>
      <c r="C27" s="533">
        <v>0</v>
      </c>
      <c r="D27" s="533">
        <v>0</v>
      </c>
      <c r="E27" s="533">
        <v>0</v>
      </c>
      <c r="F27" s="533">
        <v>0</v>
      </c>
      <c r="G27" s="533">
        <v>0</v>
      </c>
      <c r="H27" s="533">
        <v>0</v>
      </c>
    </row>
    <row r="28" spans="1:8" ht="15">
      <c r="A28" s="532"/>
      <c r="B28" s="109" t="s">
        <v>340</v>
      </c>
      <c r="C28" s="533"/>
      <c r="D28" s="533"/>
      <c r="E28" s="533"/>
      <c r="F28" s="533"/>
      <c r="G28" s="533"/>
      <c r="H28" s="533"/>
    </row>
    <row r="29" spans="1:8" ht="12.75">
      <c r="A29" s="23"/>
      <c r="B29" s="109" t="s">
        <v>341</v>
      </c>
      <c r="C29" s="334">
        <v>24000000</v>
      </c>
      <c r="D29" s="334">
        <v>6349139</v>
      </c>
      <c r="E29" s="334">
        <v>30349139</v>
      </c>
      <c r="F29" s="334">
        <v>29852145</v>
      </c>
      <c r="G29" s="334">
        <v>29706687</v>
      </c>
      <c r="H29" s="334">
        <v>496994</v>
      </c>
    </row>
    <row r="30" spans="1:8" ht="15">
      <c r="A30" s="23"/>
      <c r="B30" s="109" t="s">
        <v>342</v>
      </c>
      <c r="C30" s="228"/>
      <c r="D30" s="145"/>
      <c r="E30" s="145"/>
      <c r="F30" s="145"/>
      <c r="G30" s="145"/>
      <c r="H30" s="145" t="s">
        <v>666</v>
      </c>
    </row>
    <row r="31" spans="1:8" ht="15">
      <c r="A31" s="226"/>
      <c r="B31" s="225" t="s">
        <v>343</v>
      </c>
      <c r="C31" s="229">
        <v>0</v>
      </c>
      <c r="D31" s="154">
        <v>0</v>
      </c>
      <c r="E31" s="154">
        <v>0</v>
      </c>
      <c r="F31" s="154">
        <v>0</v>
      </c>
      <c r="G31" s="154">
        <v>0</v>
      </c>
      <c r="H31" s="154">
        <v>0</v>
      </c>
    </row>
    <row r="32" spans="1:8" ht="15">
      <c r="A32" s="226"/>
      <c r="B32" s="225"/>
      <c r="C32" s="229"/>
      <c r="D32" s="154"/>
      <c r="E32" s="154"/>
      <c r="F32" s="154"/>
      <c r="G32" s="154"/>
      <c r="H32" s="154"/>
    </row>
    <row r="33" spans="1:8" ht="15">
      <c r="A33" s="482" t="s">
        <v>344</v>
      </c>
      <c r="B33" s="477"/>
      <c r="C33" s="534">
        <v>0</v>
      </c>
      <c r="D33" s="534">
        <v>0</v>
      </c>
      <c r="E33" s="534">
        <v>0</v>
      </c>
      <c r="F33" s="534">
        <v>0</v>
      </c>
      <c r="G33" s="534">
        <v>0</v>
      </c>
      <c r="H33" s="534">
        <v>0</v>
      </c>
    </row>
    <row r="34" spans="1:8" ht="15">
      <c r="A34" s="482" t="s">
        <v>345</v>
      </c>
      <c r="B34" s="477"/>
      <c r="C34" s="534"/>
      <c r="D34" s="534"/>
      <c r="E34" s="534"/>
      <c r="F34" s="534"/>
      <c r="G34" s="534"/>
      <c r="H34" s="534"/>
    </row>
    <row r="35" spans="1:8" ht="15">
      <c r="A35" s="532"/>
      <c r="B35" s="109" t="s">
        <v>346</v>
      </c>
      <c r="C35" s="533">
        <v>0</v>
      </c>
      <c r="D35" s="533">
        <v>0</v>
      </c>
      <c r="E35" s="533">
        <v>0</v>
      </c>
      <c r="F35" s="533">
        <v>0</v>
      </c>
      <c r="G35" s="533">
        <v>0</v>
      </c>
      <c r="H35" s="533">
        <v>0</v>
      </c>
    </row>
    <row r="36" spans="1:8" ht="15">
      <c r="A36" s="532"/>
      <c r="B36" s="109" t="s">
        <v>347</v>
      </c>
      <c r="C36" s="533"/>
      <c r="D36" s="533"/>
      <c r="E36" s="533"/>
      <c r="F36" s="533"/>
      <c r="G36" s="533"/>
      <c r="H36" s="533"/>
    </row>
    <row r="37" spans="1:8" ht="15">
      <c r="A37" s="23"/>
      <c r="B37" s="109" t="s">
        <v>348</v>
      </c>
      <c r="C37" s="229">
        <v>0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</row>
    <row r="38" spans="1:8" ht="15">
      <c r="A38" s="23"/>
      <c r="B38" s="109" t="s">
        <v>349</v>
      </c>
      <c r="C38" s="229">
        <v>0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</row>
    <row r="39" spans="1:8" ht="15">
      <c r="A39" s="23"/>
      <c r="B39" s="109" t="s">
        <v>350</v>
      </c>
      <c r="C39" s="154">
        <v>0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</row>
    <row r="40" spans="1:8" ht="15">
      <c r="A40" s="23"/>
      <c r="B40" s="109" t="s">
        <v>351</v>
      </c>
      <c r="C40" s="154">
        <v>0</v>
      </c>
      <c r="D40" s="154">
        <v>0</v>
      </c>
      <c r="E40" s="154">
        <v>0</v>
      </c>
      <c r="F40" s="154">
        <v>0</v>
      </c>
      <c r="G40" s="154">
        <v>0</v>
      </c>
      <c r="H40" s="154">
        <v>0</v>
      </c>
    </row>
    <row r="41" spans="1:8" ht="15">
      <c r="A41" s="23"/>
      <c r="B41" s="109" t="s">
        <v>352</v>
      </c>
      <c r="C41" s="154">
        <v>0</v>
      </c>
      <c r="D41" s="154">
        <v>0</v>
      </c>
      <c r="E41" s="154">
        <v>0</v>
      </c>
      <c r="F41" s="154">
        <v>0</v>
      </c>
      <c r="G41" s="154">
        <v>0</v>
      </c>
      <c r="H41" s="154">
        <v>0</v>
      </c>
    </row>
    <row r="42" spans="1:8" ht="15">
      <c r="A42" s="23"/>
      <c r="B42" s="109" t="s">
        <v>353</v>
      </c>
      <c r="C42" s="154">
        <v>0</v>
      </c>
      <c r="D42" s="154">
        <v>0</v>
      </c>
      <c r="E42" s="154">
        <v>0</v>
      </c>
      <c r="F42" s="154">
        <v>0</v>
      </c>
      <c r="G42" s="154">
        <v>0</v>
      </c>
      <c r="H42" s="154">
        <v>0</v>
      </c>
    </row>
    <row r="43" spans="1:8" ht="15">
      <c r="A43" s="23"/>
      <c r="B43" s="109" t="s">
        <v>354</v>
      </c>
      <c r="C43" s="154">
        <v>0</v>
      </c>
      <c r="D43" s="154">
        <v>0</v>
      </c>
      <c r="E43" s="154">
        <v>0</v>
      </c>
      <c r="F43" s="154">
        <v>0</v>
      </c>
      <c r="G43" s="154">
        <v>0</v>
      </c>
      <c r="H43" s="154">
        <v>0</v>
      </c>
    </row>
    <row r="44" spans="1:8" ht="15">
      <c r="A44" s="23"/>
      <c r="B44" s="109" t="s">
        <v>355</v>
      </c>
      <c r="C44" s="154">
        <v>0</v>
      </c>
      <c r="D44" s="154">
        <v>0</v>
      </c>
      <c r="E44" s="154">
        <v>0</v>
      </c>
      <c r="F44" s="154">
        <v>0</v>
      </c>
      <c r="G44" s="154">
        <v>0</v>
      </c>
      <c r="H44" s="154">
        <v>0</v>
      </c>
    </row>
    <row r="45" spans="1:8" ht="15">
      <c r="A45" s="23"/>
      <c r="B45" s="109"/>
      <c r="C45" s="154"/>
      <c r="D45" s="154"/>
      <c r="E45" s="154"/>
      <c r="F45" s="154"/>
      <c r="G45" s="154"/>
      <c r="H45" s="154"/>
    </row>
    <row r="46" spans="1:8" ht="15">
      <c r="A46" s="482" t="s">
        <v>356</v>
      </c>
      <c r="B46" s="477"/>
      <c r="C46" s="534">
        <v>0</v>
      </c>
      <c r="D46" s="534">
        <v>0</v>
      </c>
      <c r="E46" s="534">
        <v>0</v>
      </c>
      <c r="F46" s="534">
        <v>0</v>
      </c>
      <c r="G46" s="534">
        <v>0</v>
      </c>
      <c r="H46" s="534">
        <v>0</v>
      </c>
    </row>
    <row r="47" spans="1:8" ht="15">
      <c r="A47" s="482" t="s">
        <v>357</v>
      </c>
      <c r="B47" s="477"/>
      <c r="C47" s="534"/>
      <c r="D47" s="534"/>
      <c r="E47" s="534"/>
      <c r="F47" s="534"/>
      <c r="G47" s="534"/>
      <c r="H47" s="534"/>
    </row>
    <row r="48" spans="1:8" ht="15">
      <c r="A48" s="532"/>
      <c r="B48" s="109" t="s">
        <v>358</v>
      </c>
      <c r="C48" s="533">
        <v>0</v>
      </c>
      <c r="D48" s="533">
        <v>0</v>
      </c>
      <c r="E48" s="533">
        <v>0</v>
      </c>
      <c r="F48" s="533">
        <v>0</v>
      </c>
      <c r="G48" s="533">
        <v>0</v>
      </c>
      <c r="H48" s="533">
        <v>0</v>
      </c>
    </row>
    <row r="49" spans="1:8" ht="15">
      <c r="A49" s="532"/>
      <c r="B49" s="109" t="s">
        <v>359</v>
      </c>
      <c r="C49" s="533"/>
      <c r="D49" s="533"/>
      <c r="E49" s="533"/>
      <c r="F49" s="533"/>
      <c r="G49" s="533"/>
      <c r="H49" s="533"/>
    </row>
    <row r="50" spans="1:8" ht="15">
      <c r="A50" s="532"/>
      <c r="B50" s="109" t="s">
        <v>360</v>
      </c>
      <c r="C50" s="533">
        <v>0</v>
      </c>
      <c r="D50" s="533">
        <v>0</v>
      </c>
      <c r="E50" s="533">
        <v>0</v>
      </c>
      <c r="F50" s="533">
        <v>0</v>
      </c>
      <c r="G50" s="533">
        <v>0</v>
      </c>
      <c r="H50" s="533">
        <v>0</v>
      </c>
    </row>
    <row r="51" spans="1:8" ht="15">
      <c r="A51" s="532"/>
      <c r="B51" s="109" t="s">
        <v>361</v>
      </c>
      <c r="C51" s="533"/>
      <c r="D51" s="533"/>
      <c r="E51" s="533"/>
      <c r="F51" s="533"/>
      <c r="G51" s="533"/>
      <c r="H51" s="533"/>
    </row>
    <row r="52" spans="1:8" ht="15">
      <c r="A52" s="23"/>
      <c r="B52" s="109" t="s">
        <v>362</v>
      </c>
      <c r="C52" s="154">
        <v>0</v>
      </c>
      <c r="D52" s="154">
        <v>0</v>
      </c>
      <c r="E52" s="154">
        <v>0</v>
      </c>
      <c r="F52" s="154">
        <v>0</v>
      </c>
      <c r="G52" s="154">
        <v>0</v>
      </c>
      <c r="H52" s="154">
        <v>0</v>
      </c>
    </row>
    <row r="53" spans="1:8" ht="15">
      <c r="A53" s="23"/>
      <c r="B53" s="109" t="s">
        <v>363</v>
      </c>
      <c r="C53" s="154">
        <v>0</v>
      </c>
      <c r="D53" s="154">
        <v>0</v>
      </c>
      <c r="E53" s="154">
        <v>0</v>
      </c>
      <c r="F53" s="154">
        <v>0</v>
      </c>
      <c r="G53" s="154">
        <v>0</v>
      </c>
      <c r="H53" s="154">
        <v>0</v>
      </c>
    </row>
    <row r="54" spans="1:8" ht="15">
      <c r="A54" s="23"/>
      <c r="B54" s="109"/>
      <c r="C54" s="154"/>
      <c r="D54" s="154"/>
      <c r="E54" s="154"/>
      <c r="F54" s="154"/>
      <c r="G54" s="154"/>
      <c r="H54" s="154"/>
    </row>
    <row r="55" spans="1:8" ht="15">
      <c r="A55" s="482" t="s">
        <v>364</v>
      </c>
      <c r="B55" s="477"/>
      <c r="C55" s="157">
        <v>32250274</v>
      </c>
      <c r="D55" s="157">
        <v>-2954709</v>
      </c>
      <c r="E55" s="157">
        <v>29295565</v>
      </c>
      <c r="F55" s="157">
        <v>29311451</v>
      </c>
      <c r="G55" s="157">
        <v>29105704</v>
      </c>
      <c r="H55" s="157">
        <v>-15886</v>
      </c>
    </row>
    <row r="56" spans="1:8" ht="15">
      <c r="A56" s="482" t="s">
        <v>326</v>
      </c>
      <c r="B56" s="477"/>
      <c r="C56" s="154">
        <v>0</v>
      </c>
      <c r="D56" s="154">
        <v>0</v>
      </c>
      <c r="E56" s="154">
        <v>0</v>
      </c>
      <c r="F56" s="154">
        <v>0</v>
      </c>
      <c r="G56" s="154">
        <v>0</v>
      </c>
      <c r="H56" s="242"/>
    </row>
    <row r="57" spans="1:8" ht="15">
      <c r="A57" s="23"/>
      <c r="B57" s="109" t="s">
        <v>327</v>
      </c>
      <c r="C57" s="154">
        <v>0</v>
      </c>
      <c r="D57" s="154">
        <v>0</v>
      </c>
      <c r="E57" s="154">
        <v>0</v>
      </c>
      <c r="F57" s="154">
        <v>0</v>
      </c>
      <c r="G57" s="154">
        <v>0</v>
      </c>
      <c r="H57" s="154">
        <v>0</v>
      </c>
    </row>
    <row r="58" spans="1:8" ht="15">
      <c r="A58" s="23"/>
      <c r="B58" s="109" t="s">
        <v>328</v>
      </c>
      <c r="C58" s="154">
        <v>0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</row>
    <row r="59" spans="1:8" ht="15">
      <c r="A59" s="23"/>
      <c r="B59" s="109" t="s">
        <v>329</v>
      </c>
      <c r="C59" s="154">
        <v>0</v>
      </c>
      <c r="D59" s="154">
        <v>0</v>
      </c>
      <c r="E59" s="154">
        <v>0</v>
      </c>
      <c r="F59" s="154">
        <v>0</v>
      </c>
      <c r="G59" s="154">
        <v>0</v>
      </c>
      <c r="H59" s="154">
        <v>0</v>
      </c>
    </row>
    <row r="60" spans="1:8" ht="15">
      <c r="A60" s="23"/>
      <c r="B60" s="109" t="s">
        <v>330</v>
      </c>
      <c r="C60" s="154">
        <v>0</v>
      </c>
      <c r="D60" s="154">
        <v>0</v>
      </c>
      <c r="E60" s="154">
        <v>0</v>
      </c>
      <c r="F60" s="154">
        <v>0</v>
      </c>
      <c r="G60" s="154">
        <v>0</v>
      </c>
      <c r="H60" s="154">
        <v>0</v>
      </c>
    </row>
    <row r="61" spans="1:8" ht="15">
      <c r="A61" s="23"/>
      <c r="B61" s="109" t="s">
        <v>331</v>
      </c>
      <c r="C61" s="154">
        <v>0</v>
      </c>
      <c r="D61" s="154">
        <v>0</v>
      </c>
      <c r="E61" s="154">
        <v>0</v>
      </c>
      <c r="F61" s="154">
        <v>0</v>
      </c>
      <c r="G61" s="154">
        <v>0</v>
      </c>
      <c r="H61" s="154">
        <v>0</v>
      </c>
    </row>
    <row r="62" spans="1:8" ht="15">
      <c r="A62" s="23"/>
      <c r="B62" s="109" t="s">
        <v>332</v>
      </c>
      <c r="C62" s="154">
        <v>0</v>
      </c>
      <c r="D62" s="154">
        <v>0</v>
      </c>
      <c r="E62" s="154">
        <v>0</v>
      </c>
      <c r="F62" s="154">
        <v>0</v>
      </c>
      <c r="G62" s="154">
        <v>0</v>
      </c>
      <c r="H62" s="154">
        <v>0</v>
      </c>
    </row>
    <row r="63" spans="1:8" ht="15">
      <c r="A63" s="23"/>
      <c r="B63" s="109" t="s">
        <v>333</v>
      </c>
      <c r="C63" s="154">
        <v>0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</row>
    <row r="64" spans="1:8" ht="15">
      <c r="A64" s="23"/>
      <c r="B64" s="109" t="s">
        <v>334</v>
      </c>
      <c r="C64" s="154">
        <v>0</v>
      </c>
      <c r="D64" s="154">
        <v>0</v>
      </c>
      <c r="E64" s="154">
        <v>0</v>
      </c>
      <c r="F64" s="154">
        <v>0</v>
      </c>
      <c r="G64" s="154">
        <v>0</v>
      </c>
      <c r="H64" s="154">
        <v>0</v>
      </c>
    </row>
    <row r="65" spans="1:8" ht="15">
      <c r="A65" s="23"/>
      <c r="B65" s="109"/>
      <c r="C65" s="154"/>
      <c r="D65" s="154"/>
      <c r="E65" s="154"/>
      <c r="F65" s="154"/>
      <c r="G65" s="154"/>
      <c r="H65" s="242"/>
    </row>
    <row r="66" spans="1:8" ht="15">
      <c r="A66" s="482" t="s">
        <v>335</v>
      </c>
      <c r="B66" s="477"/>
      <c r="C66" s="152">
        <v>32250274</v>
      </c>
      <c r="D66" s="152">
        <v>-2954709</v>
      </c>
      <c r="E66" s="152">
        <v>29295565</v>
      </c>
      <c r="F66" s="152">
        <v>29311451</v>
      </c>
      <c r="G66" s="152">
        <v>29105704</v>
      </c>
      <c r="H66" s="152">
        <v>-15886</v>
      </c>
    </row>
    <row r="67" spans="1:8" ht="15">
      <c r="A67" s="23"/>
      <c r="B67" s="109" t="s">
        <v>336</v>
      </c>
      <c r="C67" s="154">
        <v>0</v>
      </c>
      <c r="D67" s="154">
        <v>0</v>
      </c>
      <c r="E67" s="154">
        <v>0</v>
      </c>
      <c r="F67" s="154">
        <v>0</v>
      </c>
      <c r="G67" s="154">
        <v>0</v>
      </c>
      <c r="H67" s="154">
        <v>0</v>
      </c>
    </row>
    <row r="68" spans="1:8" ht="15">
      <c r="A68" s="23"/>
      <c r="B68" s="109" t="s">
        <v>337</v>
      </c>
      <c r="C68" s="154">
        <v>0</v>
      </c>
      <c r="D68" s="154">
        <v>0</v>
      </c>
      <c r="E68" s="154">
        <v>0</v>
      </c>
      <c r="F68" s="154">
        <v>0</v>
      </c>
      <c r="G68" s="154">
        <v>0</v>
      </c>
      <c r="H68" s="154">
        <v>0</v>
      </c>
    </row>
    <row r="69" spans="1:8" ht="15">
      <c r="A69" s="23"/>
      <c r="B69" s="109" t="s">
        <v>338</v>
      </c>
      <c r="C69" s="154">
        <v>0</v>
      </c>
      <c r="D69" s="154">
        <v>0</v>
      </c>
      <c r="E69" s="154">
        <v>0</v>
      </c>
      <c r="F69" s="154">
        <v>0</v>
      </c>
      <c r="G69" s="154">
        <v>0</v>
      </c>
      <c r="H69" s="154">
        <v>0</v>
      </c>
    </row>
    <row r="70" spans="1:8" ht="15">
      <c r="A70" s="532"/>
      <c r="B70" s="109" t="s">
        <v>339</v>
      </c>
      <c r="C70" s="533">
        <v>0</v>
      </c>
      <c r="D70" s="533">
        <v>0</v>
      </c>
      <c r="E70" s="533">
        <v>0</v>
      </c>
      <c r="F70" s="533">
        <v>0</v>
      </c>
      <c r="G70" s="533">
        <v>0</v>
      </c>
      <c r="H70" s="533">
        <v>0</v>
      </c>
    </row>
    <row r="71" spans="1:8" ht="15">
      <c r="A71" s="532"/>
      <c r="B71" s="109" t="s">
        <v>340</v>
      </c>
      <c r="C71" s="533"/>
      <c r="D71" s="533"/>
      <c r="E71" s="533"/>
      <c r="F71" s="533"/>
      <c r="G71" s="533"/>
      <c r="H71" s="533"/>
    </row>
    <row r="72" spans="1:8" ht="12.75">
      <c r="A72" s="23"/>
      <c r="B72" s="109" t="s">
        <v>341</v>
      </c>
      <c r="C72" s="335">
        <v>32250274</v>
      </c>
      <c r="D72" s="333">
        <v>-3026135</v>
      </c>
      <c r="E72" s="335">
        <v>29224139</v>
      </c>
      <c r="F72" s="335">
        <v>29240025</v>
      </c>
      <c r="G72" s="335">
        <v>29034278</v>
      </c>
      <c r="H72" s="373">
        <v>-15886</v>
      </c>
    </row>
    <row r="73" spans="1:8" ht="12.75">
      <c r="A73" s="23"/>
      <c r="B73" s="109" t="s">
        <v>342</v>
      </c>
      <c r="C73" s="145"/>
      <c r="D73" s="299"/>
      <c r="E73" s="145"/>
      <c r="F73" s="145"/>
      <c r="G73" s="145"/>
      <c r="H73" s="145"/>
    </row>
    <row r="74" spans="1:8" ht="12.75">
      <c r="A74" s="23"/>
      <c r="B74" s="109" t="s">
        <v>343</v>
      </c>
      <c r="C74" s="154">
        <v>0</v>
      </c>
      <c r="D74" s="333">
        <v>71426</v>
      </c>
      <c r="E74" s="333">
        <v>71426</v>
      </c>
      <c r="F74" s="333">
        <v>71426</v>
      </c>
      <c r="G74" s="333">
        <v>71426</v>
      </c>
      <c r="H74" s="333">
        <v>0</v>
      </c>
    </row>
    <row r="75" spans="1:8" ht="15">
      <c r="A75" s="23"/>
      <c r="B75" s="109"/>
      <c r="C75" s="154"/>
      <c r="D75" s="154"/>
      <c r="E75" s="154"/>
      <c r="F75" s="154"/>
      <c r="G75" s="154"/>
      <c r="H75" s="154"/>
    </row>
    <row r="76" spans="1:8" ht="15">
      <c r="A76" s="482" t="s">
        <v>344</v>
      </c>
      <c r="B76" s="477"/>
      <c r="C76" s="534">
        <v>0</v>
      </c>
      <c r="D76" s="534">
        <v>0</v>
      </c>
      <c r="E76" s="534">
        <v>0</v>
      </c>
      <c r="F76" s="534">
        <v>0</v>
      </c>
      <c r="G76" s="534">
        <v>0</v>
      </c>
      <c r="H76" s="534">
        <v>0</v>
      </c>
    </row>
    <row r="77" spans="1:8" ht="15">
      <c r="A77" s="482" t="s">
        <v>345</v>
      </c>
      <c r="B77" s="477"/>
      <c r="C77" s="534"/>
      <c r="D77" s="534"/>
      <c r="E77" s="534"/>
      <c r="F77" s="534"/>
      <c r="G77" s="534"/>
      <c r="H77" s="534"/>
    </row>
    <row r="78" spans="1:8" ht="15">
      <c r="A78" s="532"/>
      <c r="B78" s="109" t="s">
        <v>346</v>
      </c>
      <c r="C78" s="533">
        <v>0</v>
      </c>
      <c r="D78" s="533">
        <v>0</v>
      </c>
      <c r="E78" s="533">
        <v>0</v>
      </c>
      <c r="F78" s="533">
        <v>0</v>
      </c>
      <c r="G78" s="533">
        <v>0</v>
      </c>
      <c r="H78" s="533">
        <v>0</v>
      </c>
    </row>
    <row r="79" spans="1:8" ht="15">
      <c r="A79" s="532"/>
      <c r="B79" s="109" t="s">
        <v>347</v>
      </c>
      <c r="C79" s="533"/>
      <c r="D79" s="533"/>
      <c r="E79" s="533"/>
      <c r="F79" s="533"/>
      <c r="G79" s="533"/>
      <c r="H79" s="533"/>
    </row>
    <row r="80" spans="1:8" ht="15">
      <c r="A80" s="23"/>
      <c r="B80" s="109" t="s">
        <v>348</v>
      </c>
      <c r="C80" s="154">
        <v>0</v>
      </c>
      <c r="D80" s="154">
        <v>0</v>
      </c>
      <c r="E80" s="154">
        <v>0</v>
      </c>
      <c r="F80" s="154">
        <v>0</v>
      </c>
      <c r="G80" s="154">
        <v>0</v>
      </c>
      <c r="H80" s="154">
        <v>0</v>
      </c>
    </row>
    <row r="81" spans="1:8" ht="15">
      <c r="A81" s="23"/>
      <c r="B81" s="109" t="s">
        <v>349</v>
      </c>
      <c r="C81" s="154">
        <v>0</v>
      </c>
      <c r="D81" s="154">
        <v>0</v>
      </c>
      <c r="E81" s="154">
        <v>0</v>
      </c>
      <c r="F81" s="154">
        <v>0</v>
      </c>
      <c r="G81" s="154">
        <v>0</v>
      </c>
      <c r="H81" s="154">
        <v>0</v>
      </c>
    </row>
    <row r="82" spans="1:8" ht="15">
      <c r="A82" s="23"/>
      <c r="B82" s="109" t="s">
        <v>350</v>
      </c>
      <c r="C82" s="154">
        <v>0</v>
      </c>
      <c r="D82" s="154">
        <v>0</v>
      </c>
      <c r="E82" s="154">
        <v>0</v>
      </c>
      <c r="F82" s="154">
        <v>0</v>
      </c>
      <c r="G82" s="154">
        <v>0</v>
      </c>
      <c r="H82" s="154">
        <v>0</v>
      </c>
    </row>
    <row r="83" spans="1:8" ht="15">
      <c r="A83" s="23"/>
      <c r="B83" s="109" t="s">
        <v>351</v>
      </c>
      <c r="C83" s="154">
        <v>0</v>
      </c>
      <c r="D83" s="154">
        <v>0</v>
      </c>
      <c r="E83" s="154">
        <v>0</v>
      </c>
      <c r="F83" s="154">
        <v>0</v>
      </c>
      <c r="G83" s="154">
        <v>0</v>
      </c>
      <c r="H83" s="154">
        <v>0</v>
      </c>
    </row>
    <row r="84" spans="1:8" ht="15">
      <c r="A84" s="23"/>
      <c r="B84" s="109" t="s">
        <v>352</v>
      </c>
      <c r="C84" s="154">
        <v>0</v>
      </c>
      <c r="D84" s="154">
        <v>0</v>
      </c>
      <c r="E84" s="154">
        <v>0</v>
      </c>
      <c r="F84" s="154">
        <v>0</v>
      </c>
      <c r="G84" s="154">
        <v>0</v>
      </c>
      <c r="H84" s="154">
        <v>0</v>
      </c>
    </row>
    <row r="85" spans="1:8" ht="15">
      <c r="A85" s="23"/>
      <c r="B85" s="109" t="s">
        <v>353</v>
      </c>
      <c r="C85" s="154">
        <v>0</v>
      </c>
      <c r="D85" s="154">
        <v>0</v>
      </c>
      <c r="E85" s="154">
        <v>0</v>
      </c>
      <c r="F85" s="154">
        <v>0</v>
      </c>
      <c r="G85" s="154">
        <v>0</v>
      </c>
      <c r="H85" s="154">
        <v>0</v>
      </c>
    </row>
    <row r="86" spans="1:8" ht="15">
      <c r="A86" s="23"/>
      <c r="B86" s="109" t="s">
        <v>354</v>
      </c>
      <c r="C86" s="154">
        <v>0</v>
      </c>
      <c r="D86" s="154">
        <v>0</v>
      </c>
      <c r="E86" s="154">
        <v>0</v>
      </c>
      <c r="F86" s="154">
        <v>0</v>
      </c>
      <c r="G86" s="154">
        <v>0</v>
      </c>
      <c r="H86" s="154">
        <v>0</v>
      </c>
    </row>
    <row r="87" spans="1:8" ht="15">
      <c r="A87" s="23"/>
      <c r="B87" s="109" t="s">
        <v>355</v>
      </c>
      <c r="C87" s="154">
        <v>0</v>
      </c>
      <c r="D87" s="154">
        <v>0</v>
      </c>
      <c r="E87" s="154">
        <v>0</v>
      </c>
      <c r="F87" s="154">
        <v>0</v>
      </c>
      <c r="G87" s="154">
        <v>0</v>
      </c>
      <c r="H87" s="154">
        <v>0</v>
      </c>
    </row>
    <row r="88" spans="1:8" ht="15">
      <c r="A88" s="23"/>
      <c r="B88" s="109"/>
      <c r="C88" s="154"/>
      <c r="D88" s="154"/>
      <c r="E88" s="154"/>
      <c r="F88" s="154"/>
      <c r="G88" s="154"/>
      <c r="H88" s="154"/>
    </row>
    <row r="89" spans="1:8" ht="15">
      <c r="A89" s="482" t="s">
        <v>356</v>
      </c>
      <c r="B89" s="477"/>
      <c r="C89" s="534">
        <v>0</v>
      </c>
      <c r="D89" s="534">
        <v>0</v>
      </c>
      <c r="E89" s="534">
        <v>0</v>
      </c>
      <c r="F89" s="534">
        <v>0</v>
      </c>
      <c r="G89" s="534">
        <v>0</v>
      </c>
      <c r="H89" s="534">
        <v>0</v>
      </c>
    </row>
    <row r="90" spans="1:8" ht="15">
      <c r="A90" s="482" t="s">
        <v>357</v>
      </c>
      <c r="B90" s="477"/>
      <c r="C90" s="534"/>
      <c r="D90" s="534"/>
      <c r="E90" s="534"/>
      <c r="F90" s="534"/>
      <c r="G90" s="534"/>
      <c r="H90" s="534"/>
    </row>
    <row r="91" spans="1:8" ht="15">
      <c r="A91" s="532"/>
      <c r="B91" s="109" t="s">
        <v>358</v>
      </c>
      <c r="C91" s="533">
        <v>0</v>
      </c>
      <c r="D91" s="533">
        <v>0</v>
      </c>
      <c r="E91" s="533">
        <v>0</v>
      </c>
      <c r="F91" s="533">
        <v>0</v>
      </c>
      <c r="G91" s="533">
        <v>0</v>
      </c>
      <c r="H91" s="533">
        <v>0</v>
      </c>
    </row>
    <row r="92" spans="1:8" ht="15">
      <c r="A92" s="532"/>
      <c r="B92" s="109" t="s">
        <v>359</v>
      </c>
      <c r="C92" s="533"/>
      <c r="D92" s="533"/>
      <c r="E92" s="533"/>
      <c r="F92" s="533"/>
      <c r="G92" s="533"/>
      <c r="H92" s="533"/>
    </row>
    <row r="93" spans="1:8" ht="15">
      <c r="A93" s="532"/>
      <c r="B93" s="109" t="s">
        <v>360</v>
      </c>
      <c r="C93" s="533">
        <v>0</v>
      </c>
      <c r="D93" s="533">
        <v>0</v>
      </c>
      <c r="E93" s="533">
        <v>0</v>
      </c>
      <c r="F93" s="533">
        <v>0</v>
      </c>
      <c r="G93" s="533">
        <v>0</v>
      </c>
      <c r="H93" s="533">
        <v>0</v>
      </c>
    </row>
    <row r="94" spans="1:8" ht="15">
      <c r="A94" s="532"/>
      <c r="B94" s="109" t="s">
        <v>361</v>
      </c>
      <c r="C94" s="533"/>
      <c r="D94" s="533"/>
      <c r="E94" s="533"/>
      <c r="F94" s="533"/>
      <c r="G94" s="533"/>
      <c r="H94" s="533"/>
    </row>
    <row r="95" spans="1:8" ht="15">
      <c r="A95" s="23"/>
      <c r="B95" s="109" t="s">
        <v>362</v>
      </c>
      <c r="C95" s="154">
        <v>0</v>
      </c>
      <c r="D95" s="154">
        <v>0</v>
      </c>
      <c r="E95" s="154">
        <v>0</v>
      </c>
      <c r="F95" s="154">
        <v>0</v>
      </c>
      <c r="G95" s="154">
        <v>0</v>
      </c>
      <c r="H95" s="154">
        <v>0</v>
      </c>
    </row>
    <row r="96" spans="1:8" ht="15">
      <c r="A96" s="23"/>
      <c r="B96" s="109" t="s">
        <v>363</v>
      </c>
      <c r="C96" s="154">
        <v>0</v>
      </c>
      <c r="D96" s="154">
        <v>0</v>
      </c>
      <c r="E96" s="154">
        <v>0</v>
      </c>
      <c r="F96" s="154">
        <v>0</v>
      </c>
      <c r="G96" s="154">
        <v>0</v>
      </c>
      <c r="H96" s="154">
        <v>0</v>
      </c>
    </row>
    <row r="97" spans="1:8" ht="15">
      <c r="A97" s="23"/>
      <c r="B97" s="109"/>
      <c r="C97" s="154"/>
      <c r="D97" s="154"/>
      <c r="E97" s="154"/>
      <c r="F97" s="154"/>
      <c r="G97" s="154"/>
      <c r="H97" s="154"/>
    </row>
    <row r="98" spans="1:8" ht="15">
      <c r="A98" s="482" t="s">
        <v>312</v>
      </c>
      <c r="B98" s="477"/>
      <c r="C98" s="157">
        <v>56250274</v>
      </c>
      <c r="D98" s="157">
        <v>3394430</v>
      </c>
      <c r="E98" s="157">
        <v>59644704</v>
      </c>
      <c r="F98" s="157">
        <v>59163596</v>
      </c>
      <c r="G98" s="157">
        <v>58812393</v>
      </c>
      <c r="H98" s="157">
        <v>481108</v>
      </c>
    </row>
    <row r="99" spans="1:8" ht="15">
      <c r="A99" s="155"/>
      <c r="B99" s="156"/>
      <c r="C99" s="158"/>
      <c r="D99" s="309"/>
      <c r="E99" s="158"/>
      <c r="F99" s="158"/>
      <c r="G99" s="158"/>
      <c r="H99" s="158"/>
    </row>
    <row r="100" spans="3:8" ht="15">
      <c r="C100" s="347"/>
      <c r="D100" s="347"/>
      <c r="E100" s="347"/>
      <c r="F100" s="347"/>
      <c r="G100" s="347"/>
      <c r="H100" s="347"/>
    </row>
    <row r="101" spans="3:9" ht="15">
      <c r="C101" s="142"/>
      <c r="D101" s="142"/>
      <c r="E101" s="142"/>
      <c r="F101" s="142"/>
      <c r="G101" s="142"/>
      <c r="H101" s="142"/>
      <c r="I101" s="232"/>
    </row>
    <row r="102" spans="3:8" ht="15">
      <c r="C102" s="232"/>
      <c r="D102" s="232"/>
      <c r="E102" s="232"/>
      <c r="F102" s="232"/>
      <c r="G102" s="232"/>
      <c r="H102" s="232"/>
    </row>
    <row r="103" spans="2:7" ht="15">
      <c r="B103" s="147" t="s">
        <v>581</v>
      </c>
      <c r="C103" s="140"/>
      <c r="D103" s="140"/>
      <c r="E103" s="388" t="s">
        <v>614</v>
      </c>
      <c r="F103" s="388"/>
      <c r="G103" s="388"/>
    </row>
    <row r="104" spans="2:7" ht="15">
      <c r="B104" s="147" t="s">
        <v>579</v>
      </c>
      <c r="C104" s="147"/>
      <c r="D104" s="140"/>
      <c r="E104" s="388" t="s">
        <v>580</v>
      </c>
      <c r="F104" s="388"/>
      <c r="G104" s="388"/>
    </row>
    <row r="106" spans="3:8" ht="15">
      <c r="C106" s="346"/>
      <c r="D106" s="346"/>
      <c r="E106" s="346"/>
      <c r="F106" s="346"/>
      <c r="G106" s="346"/>
      <c r="H106" s="346"/>
    </row>
    <row r="107" spans="3:8" ht="15">
      <c r="C107" s="232"/>
      <c r="D107" s="232"/>
      <c r="E107" s="232"/>
      <c r="F107" s="232"/>
      <c r="G107" s="232"/>
      <c r="H107" s="232"/>
    </row>
    <row r="110" spans="3:8" ht="12.75">
      <c r="C110" s="337"/>
      <c r="D110" s="337"/>
      <c r="E110" s="337"/>
      <c r="F110" s="337"/>
      <c r="G110" s="337"/>
      <c r="H110" s="337"/>
    </row>
    <row r="111" spans="3:8" ht="12.75">
      <c r="C111" s="349"/>
      <c r="D111" s="349"/>
      <c r="E111" s="349"/>
      <c r="F111" s="349"/>
      <c r="G111" s="349"/>
      <c r="H111" s="349"/>
    </row>
    <row r="112" spans="3:8" ht="15">
      <c r="C112" s="343"/>
      <c r="D112" s="343"/>
      <c r="E112" s="343"/>
      <c r="F112" s="343"/>
      <c r="G112" s="343"/>
      <c r="H112" s="343"/>
    </row>
    <row r="113" spans="3:8" ht="15">
      <c r="C113" s="344"/>
      <c r="D113" s="344"/>
      <c r="E113" s="344"/>
      <c r="F113" s="344"/>
      <c r="G113" s="344"/>
      <c r="H113" s="344"/>
    </row>
  </sheetData>
  <mergeCells count="112">
    <mergeCell ref="E103:G103"/>
    <mergeCell ref="E104:G104"/>
    <mergeCell ref="F9:F10"/>
    <mergeCell ref="G9:G10"/>
    <mergeCell ref="A11:B11"/>
    <mergeCell ref="A12:B12"/>
    <mergeCell ref="A13:B13"/>
    <mergeCell ref="A23:B23"/>
    <mergeCell ref="A55:B55"/>
    <mergeCell ref="A56:B56"/>
    <mergeCell ref="A66:B66"/>
    <mergeCell ref="A70:A71"/>
    <mergeCell ref="C70:C71"/>
    <mergeCell ref="D70:D71"/>
    <mergeCell ref="E70:E71"/>
    <mergeCell ref="F70:F71"/>
    <mergeCell ref="G70:G71"/>
    <mergeCell ref="A98:B98"/>
    <mergeCell ref="C78:C79"/>
    <mergeCell ref="D78:D79"/>
    <mergeCell ref="E78:E79"/>
    <mergeCell ref="F78:F79"/>
    <mergeCell ref="G78:G79"/>
    <mergeCell ref="H27:H28"/>
    <mergeCell ref="A33:B33"/>
    <mergeCell ref="A34:B34"/>
    <mergeCell ref="C33:C34"/>
    <mergeCell ref="D33:D34"/>
    <mergeCell ref="E33:E34"/>
    <mergeCell ref="F33:F34"/>
    <mergeCell ref="G33:G34"/>
    <mergeCell ref="H33:H34"/>
    <mergeCell ref="A27:A28"/>
    <mergeCell ref="C27:C28"/>
    <mergeCell ref="D27:D28"/>
    <mergeCell ref="E27:E28"/>
    <mergeCell ref="F27:F28"/>
    <mergeCell ref="G27:G28"/>
    <mergeCell ref="A3:H3"/>
    <mergeCell ref="A4:H4"/>
    <mergeCell ref="A5:H5"/>
    <mergeCell ref="A6:H6"/>
    <mergeCell ref="A7:H7"/>
    <mergeCell ref="A8:B10"/>
    <mergeCell ref="C8:G8"/>
    <mergeCell ref="H8:H10"/>
    <mergeCell ref="C9:C10"/>
    <mergeCell ref="E9:E10"/>
    <mergeCell ref="H35:H36"/>
    <mergeCell ref="A46:B46"/>
    <mergeCell ref="A47:B47"/>
    <mergeCell ref="C46:C47"/>
    <mergeCell ref="D46:D47"/>
    <mergeCell ref="E46:E47"/>
    <mergeCell ref="F46:F47"/>
    <mergeCell ref="G46:G47"/>
    <mergeCell ref="H46:H47"/>
    <mergeCell ref="A35:A36"/>
    <mergeCell ref="C35:C36"/>
    <mergeCell ref="D35:D36"/>
    <mergeCell ref="E35:E36"/>
    <mergeCell ref="F35:F36"/>
    <mergeCell ref="G35:G36"/>
    <mergeCell ref="H48:H49"/>
    <mergeCell ref="A50:A51"/>
    <mergeCell ref="C50:C51"/>
    <mergeCell ref="D50:D51"/>
    <mergeCell ref="E50:E51"/>
    <mergeCell ref="F50:F51"/>
    <mergeCell ref="G50:G51"/>
    <mergeCell ref="H50:H51"/>
    <mergeCell ref="A48:A49"/>
    <mergeCell ref="C48:C49"/>
    <mergeCell ref="D48:D49"/>
    <mergeCell ref="E48:E49"/>
    <mergeCell ref="F48:F49"/>
    <mergeCell ref="G48:G49"/>
    <mergeCell ref="H78:H79"/>
    <mergeCell ref="H93:H94"/>
    <mergeCell ref="A76:B76"/>
    <mergeCell ref="A77:B77"/>
    <mergeCell ref="C76:C77"/>
    <mergeCell ref="D76:D77"/>
    <mergeCell ref="E76:E77"/>
    <mergeCell ref="F76:F77"/>
    <mergeCell ref="E89:E90"/>
    <mergeCell ref="F89:F90"/>
    <mergeCell ref="G76:G77"/>
    <mergeCell ref="A1:H1"/>
    <mergeCell ref="A2:H2"/>
    <mergeCell ref="A93:A94"/>
    <mergeCell ref="C93:C94"/>
    <mergeCell ref="D93:D94"/>
    <mergeCell ref="E93:E94"/>
    <mergeCell ref="F93:F94"/>
    <mergeCell ref="G93:G94"/>
    <mergeCell ref="G89:G90"/>
    <mergeCell ref="H89:H90"/>
    <mergeCell ref="A91:A92"/>
    <mergeCell ref="C91:C92"/>
    <mergeCell ref="D91:D92"/>
    <mergeCell ref="E91:E92"/>
    <mergeCell ref="F91:F92"/>
    <mergeCell ref="G91:G92"/>
    <mergeCell ref="H91:H92"/>
    <mergeCell ref="A89:B89"/>
    <mergeCell ref="A90:B90"/>
    <mergeCell ref="C89:C90"/>
    <mergeCell ref="D89:D90"/>
    <mergeCell ref="H76:H77"/>
    <mergeCell ref="H70:H71"/>
    <mergeCell ref="A78:A7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zoomScaleSheetLayoutView="100" workbookViewId="0" topLeftCell="A22">
      <selection activeCell="E16" sqref="E16"/>
    </sheetView>
  </sheetViews>
  <sheetFormatPr defaultColWidth="11.421875" defaultRowHeight="15"/>
  <cols>
    <col min="1" max="1" width="29.28125" style="0" customWidth="1"/>
    <col min="2" max="7" width="12.28125" style="0" customWidth="1"/>
  </cols>
  <sheetData>
    <row r="1" spans="1:7" s="19" customFormat="1" ht="12">
      <c r="A1" s="640" t="s">
        <v>815</v>
      </c>
      <c r="B1" s="641"/>
      <c r="C1" s="641"/>
      <c r="D1" s="641"/>
      <c r="E1" s="641"/>
      <c r="F1" s="641"/>
      <c r="G1" s="642"/>
    </row>
    <row r="2" spans="1:7" s="19" customFormat="1" ht="12">
      <c r="A2" s="643" t="s">
        <v>240</v>
      </c>
      <c r="B2" s="644"/>
      <c r="C2" s="644"/>
      <c r="D2" s="644"/>
      <c r="E2" s="644"/>
      <c r="F2" s="644"/>
      <c r="G2" s="645"/>
    </row>
    <row r="3" spans="1:7" s="19" customFormat="1" ht="12">
      <c r="A3" s="643" t="s">
        <v>799</v>
      </c>
      <c r="B3" s="644"/>
      <c r="C3" s="644"/>
      <c r="D3" s="644"/>
      <c r="E3" s="644"/>
      <c r="F3" s="644"/>
      <c r="G3" s="645"/>
    </row>
    <row r="4" spans="1:7" s="19" customFormat="1" ht="12">
      <c r="A4" s="643" t="s">
        <v>800</v>
      </c>
      <c r="B4" s="644"/>
      <c r="C4" s="644"/>
      <c r="D4" s="644"/>
      <c r="E4" s="644"/>
      <c r="F4" s="644"/>
      <c r="G4" s="645"/>
    </row>
    <row r="5" spans="1:7" s="19" customFormat="1" ht="12.75" thickBot="1">
      <c r="A5" s="646" t="s">
        <v>0</v>
      </c>
      <c r="B5" s="647"/>
      <c r="C5" s="647"/>
      <c r="D5" s="647"/>
      <c r="E5" s="647"/>
      <c r="F5" s="647"/>
      <c r="G5" s="648"/>
    </row>
    <row r="6" spans="1:7" ht="15.75" thickBot="1">
      <c r="A6" s="649" t="s">
        <v>1</v>
      </c>
      <c r="B6" s="650" t="s">
        <v>241</v>
      </c>
      <c r="C6" s="651"/>
      <c r="D6" s="651"/>
      <c r="E6" s="651"/>
      <c r="F6" s="652"/>
      <c r="G6" s="653" t="s">
        <v>314</v>
      </c>
    </row>
    <row r="7" spans="1:7" ht="23.25" thickBot="1">
      <c r="A7" s="654"/>
      <c r="B7" s="655" t="s">
        <v>106</v>
      </c>
      <c r="C7" s="655" t="s">
        <v>770</v>
      </c>
      <c r="D7" s="655" t="s">
        <v>771</v>
      </c>
      <c r="E7" s="655" t="s">
        <v>801</v>
      </c>
      <c r="F7" s="655" t="s">
        <v>109</v>
      </c>
      <c r="G7" s="656"/>
    </row>
    <row r="8" spans="1:7" s="630" customFormat="1" ht="24" customHeight="1">
      <c r="A8" s="627" t="s">
        <v>802</v>
      </c>
      <c r="B8" s="628">
        <f>+B9</f>
        <v>46667930</v>
      </c>
      <c r="C8" s="629">
        <f>+C9</f>
        <v>-30391</v>
      </c>
      <c r="D8" s="629">
        <f aca="true" t="shared" si="0" ref="D8:G8">+D9</f>
        <v>46637539</v>
      </c>
      <c r="E8" s="629">
        <f t="shared" si="0"/>
        <v>46646692</v>
      </c>
      <c r="F8" s="629">
        <f t="shared" si="0"/>
        <v>46637541</v>
      </c>
      <c r="G8" s="629">
        <f t="shared" si="0"/>
        <v>-9153</v>
      </c>
    </row>
    <row r="9" spans="1:7" s="630" customFormat="1" ht="24" customHeight="1">
      <c r="A9" s="631" t="s">
        <v>803</v>
      </c>
      <c r="B9" s="632">
        <v>46667930</v>
      </c>
      <c r="C9" s="633">
        <v>-30391</v>
      </c>
      <c r="D9" s="633">
        <f>+B9+C9</f>
        <v>46637539</v>
      </c>
      <c r="E9" s="633">
        <v>46646692</v>
      </c>
      <c r="F9" s="633">
        <v>46637541</v>
      </c>
      <c r="G9" s="633">
        <f>+D9-E9</f>
        <v>-9153</v>
      </c>
    </row>
    <row r="10" spans="1:7" s="630" customFormat="1" ht="24" customHeight="1">
      <c r="A10" s="631" t="s">
        <v>804</v>
      </c>
      <c r="B10" s="634">
        <v>0</v>
      </c>
      <c r="C10" s="635">
        <v>0</v>
      </c>
      <c r="D10" s="635">
        <v>0</v>
      </c>
      <c r="E10" s="635">
        <v>0</v>
      </c>
      <c r="F10" s="635">
        <v>0</v>
      </c>
      <c r="G10" s="635">
        <v>0</v>
      </c>
    </row>
    <row r="11" spans="1:7" s="630" customFormat="1" ht="24" customHeight="1">
      <c r="A11" s="631" t="s">
        <v>805</v>
      </c>
      <c r="B11" s="634">
        <v>0</v>
      </c>
      <c r="C11" s="635">
        <v>0</v>
      </c>
      <c r="D11" s="635">
        <v>0</v>
      </c>
      <c r="E11" s="635">
        <v>0</v>
      </c>
      <c r="F11" s="635">
        <v>0</v>
      </c>
      <c r="G11" s="635">
        <v>0</v>
      </c>
    </row>
    <row r="12" spans="1:7" s="630" customFormat="1" ht="24" customHeight="1">
      <c r="A12" s="631" t="s">
        <v>806</v>
      </c>
      <c r="B12" s="634">
        <v>0</v>
      </c>
      <c r="C12" s="635">
        <v>0</v>
      </c>
      <c r="D12" s="635">
        <v>0</v>
      </c>
      <c r="E12" s="635">
        <v>0</v>
      </c>
      <c r="F12" s="635">
        <v>0</v>
      </c>
      <c r="G12" s="635">
        <v>0</v>
      </c>
    </row>
    <row r="13" spans="1:7" s="630" customFormat="1" ht="24" customHeight="1">
      <c r="A13" s="631" t="s">
        <v>807</v>
      </c>
      <c r="B13" s="634">
        <v>0</v>
      </c>
      <c r="C13" s="635">
        <v>0</v>
      </c>
      <c r="D13" s="635">
        <v>0</v>
      </c>
      <c r="E13" s="635">
        <v>0</v>
      </c>
      <c r="F13" s="635">
        <v>0</v>
      </c>
      <c r="G13" s="635">
        <v>0</v>
      </c>
    </row>
    <row r="14" spans="1:7" s="630" customFormat="1" ht="24" customHeight="1">
      <c r="A14" s="631" t="s">
        <v>808</v>
      </c>
      <c r="B14" s="634">
        <v>0</v>
      </c>
      <c r="C14" s="635">
        <v>0</v>
      </c>
      <c r="D14" s="635">
        <v>0</v>
      </c>
      <c r="E14" s="635">
        <v>0</v>
      </c>
      <c r="F14" s="635">
        <v>0</v>
      </c>
      <c r="G14" s="635">
        <v>0</v>
      </c>
    </row>
    <row r="15" spans="1:7" s="630" customFormat="1" ht="24" customHeight="1">
      <c r="A15" s="631" t="s">
        <v>809</v>
      </c>
      <c r="B15" s="634">
        <v>0</v>
      </c>
      <c r="C15" s="635"/>
      <c r="D15" s="635">
        <v>0</v>
      </c>
      <c r="E15" s="635">
        <v>0</v>
      </c>
      <c r="F15" s="635">
        <v>0</v>
      </c>
      <c r="G15" s="635">
        <v>0</v>
      </c>
    </row>
    <row r="16" spans="1:7" s="630" customFormat="1" ht="24" customHeight="1">
      <c r="A16" s="636" t="s">
        <v>810</v>
      </c>
      <c r="B16" s="634">
        <v>0</v>
      </c>
      <c r="C16" s="635">
        <v>0</v>
      </c>
      <c r="D16" s="635">
        <v>0</v>
      </c>
      <c r="E16" s="635">
        <v>0</v>
      </c>
      <c r="F16" s="635">
        <v>0</v>
      </c>
      <c r="G16" s="635">
        <v>0</v>
      </c>
    </row>
    <row r="17" spans="1:7" s="630" customFormat="1" ht="24" customHeight="1">
      <c r="A17" s="636" t="s">
        <v>811</v>
      </c>
      <c r="B17" s="634">
        <v>0</v>
      </c>
      <c r="C17" s="635">
        <v>0</v>
      </c>
      <c r="D17" s="635">
        <v>0</v>
      </c>
      <c r="E17" s="635">
        <v>0</v>
      </c>
      <c r="F17" s="635">
        <v>0</v>
      </c>
      <c r="G17" s="635">
        <v>0</v>
      </c>
    </row>
    <row r="18" spans="1:7" s="630" customFormat="1" ht="24" customHeight="1">
      <c r="A18" s="631" t="s">
        <v>812</v>
      </c>
      <c r="B18" s="634">
        <v>0</v>
      </c>
      <c r="C18" s="635">
        <v>0</v>
      </c>
      <c r="D18" s="635">
        <v>0</v>
      </c>
      <c r="E18" s="635">
        <v>0</v>
      </c>
      <c r="F18" s="635">
        <v>0</v>
      </c>
      <c r="G18" s="635">
        <v>0</v>
      </c>
    </row>
    <row r="19" spans="1:7" s="630" customFormat="1" ht="24" customHeight="1">
      <c r="A19" s="631"/>
      <c r="B19" s="634"/>
      <c r="C19" s="635"/>
      <c r="D19" s="635"/>
      <c r="E19" s="635"/>
      <c r="F19" s="635"/>
      <c r="G19" s="635"/>
    </row>
    <row r="20" spans="1:7" s="630" customFormat="1" ht="24" customHeight="1">
      <c r="A20" s="627" t="s">
        <v>813</v>
      </c>
      <c r="B20" s="634">
        <v>0</v>
      </c>
      <c r="C20" s="635">
        <v>0</v>
      </c>
      <c r="D20" s="635">
        <v>0</v>
      </c>
      <c r="E20" s="635">
        <v>0</v>
      </c>
      <c r="F20" s="635">
        <v>0</v>
      </c>
      <c r="G20" s="635">
        <v>0</v>
      </c>
    </row>
    <row r="21" spans="1:7" s="630" customFormat="1" ht="24" customHeight="1">
      <c r="A21" s="631" t="s">
        <v>803</v>
      </c>
      <c r="B21" s="634">
        <v>0</v>
      </c>
      <c r="C21" s="635">
        <v>0</v>
      </c>
      <c r="D21" s="635">
        <v>0</v>
      </c>
      <c r="E21" s="635">
        <v>0</v>
      </c>
      <c r="F21" s="635">
        <v>0</v>
      </c>
      <c r="G21" s="635">
        <v>0</v>
      </c>
    </row>
    <row r="22" spans="1:7" s="630" customFormat="1" ht="24" customHeight="1">
      <c r="A22" s="631" t="s">
        <v>804</v>
      </c>
      <c r="B22" s="634">
        <v>0</v>
      </c>
      <c r="C22" s="635">
        <v>0</v>
      </c>
      <c r="D22" s="635">
        <v>0</v>
      </c>
      <c r="E22" s="635">
        <v>0</v>
      </c>
      <c r="F22" s="635">
        <v>0</v>
      </c>
      <c r="G22" s="635">
        <v>0</v>
      </c>
    </row>
    <row r="23" spans="1:7" s="630" customFormat="1" ht="24" customHeight="1">
      <c r="A23" s="631" t="s">
        <v>805</v>
      </c>
      <c r="B23" s="634">
        <v>0</v>
      </c>
      <c r="C23" s="635">
        <v>0</v>
      </c>
      <c r="D23" s="635">
        <v>0</v>
      </c>
      <c r="E23" s="635">
        <v>0</v>
      </c>
      <c r="F23" s="635">
        <v>0</v>
      </c>
      <c r="G23" s="635">
        <v>0</v>
      </c>
    </row>
    <row r="24" spans="1:7" s="630" customFormat="1" ht="24" customHeight="1">
      <c r="A24" s="631" t="s">
        <v>806</v>
      </c>
      <c r="B24" s="634">
        <v>0</v>
      </c>
      <c r="C24" s="635">
        <v>0</v>
      </c>
      <c r="D24" s="635">
        <v>0</v>
      </c>
      <c r="E24" s="635">
        <v>0</v>
      </c>
      <c r="F24" s="635">
        <v>0</v>
      </c>
      <c r="G24" s="635">
        <v>0</v>
      </c>
    </row>
    <row r="25" spans="1:7" s="630" customFormat="1" ht="24" customHeight="1">
      <c r="A25" s="631" t="s">
        <v>807</v>
      </c>
      <c r="B25" s="634">
        <v>0</v>
      </c>
      <c r="C25" s="635">
        <v>0</v>
      </c>
      <c r="D25" s="635">
        <v>0</v>
      </c>
      <c r="E25" s="635">
        <v>0</v>
      </c>
      <c r="F25" s="635">
        <v>0</v>
      </c>
      <c r="G25" s="635">
        <v>0</v>
      </c>
    </row>
    <row r="26" spans="1:7" s="630" customFormat="1" ht="24" customHeight="1">
      <c r="A26" s="631" t="s">
        <v>808</v>
      </c>
      <c r="B26" s="634">
        <v>0</v>
      </c>
      <c r="C26" s="635">
        <v>0</v>
      </c>
      <c r="D26" s="635">
        <v>0</v>
      </c>
      <c r="E26" s="635">
        <v>0</v>
      </c>
      <c r="F26" s="635">
        <v>0</v>
      </c>
      <c r="G26" s="635">
        <v>0</v>
      </c>
    </row>
    <row r="27" spans="1:7" s="630" customFormat="1" ht="24" customHeight="1">
      <c r="A27" s="631" t="s">
        <v>809</v>
      </c>
      <c r="B27" s="634">
        <v>0</v>
      </c>
      <c r="C27" s="635">
        <v>0</v>
      </c>
      <c r="D27" s="635">
        <v>0</v>
      </c>
      <c r="E27" s="635">
        <v>0</v>
      </c>
      <c r="F27" s="635">
        <v>0</v>
      </c>
      <c r="G27" s="635">
        <v>0</v>
      </c>
    </row>
    <row r="28" spans="1:7" s="630" customFormat="1" ht="24" customHeight="1">
      <c r="A28" s="636" t="s">
        <v>810</v>
      </c>
      <c r="B28" s="634">
        <v>0</v>
      </c>
      <c r="C28" s="635">
        <v>0</v>
      </c>
      <c r="D28" s="635">
        <v>0</v>
      </c>
      <c r="E28" s="635">
        <v>0</v>
      </c>
      <c r="F28" s="635">
        <v>0</v>
      </c>
      <c r="G28" s="635">
        <v>0</v>
      </c>
    </row>
    <row r="29" spans="1:7" s="630" customFormat="1" ht="24" customHeight="1">
      <c r="A29" s="636" t="s">
        <v>811</v>
      </c>
      <c r="B29" s="634">
        <v>0</v>
      </c>
      <c r="C29" s="635">
        <v>0</v>
      </c>
      <c r="D29" s="635">
        <v>0</v>
      </c>
      <c r="E29" s="635">
        <v>0</v>
      </c>
      <c r="F29" s="635">
        <v>0</v>
      </c>
      <c r="G29" s="635">
        <v>0</v>
      </c>
    </row>
    <row r="30" spans="1:7" s="630" customFormat="1" ht="24" customHeight="1">
      <c r="A30" s="631" t="s">
        <v>812</v>
      </c>
      <c r="B30" s="634">
        <v>0</v>
      </c>
      <c r="C30" s="635">
        <v>0</v>
      </c>
      <c r="D30" s="635">
        <v>0</v>
      </c>
      <c r="E30" s="635">
        <v>0</v>
      </c>
      <c r="F30" s="635">
        <v>0</v>
      </c>
      <c r="G30" s="635">
        <v>0</v>
      </c>
    </row>
    <row r="31" spans="1:7" s="630" customFormat="1" ht="24" customHeight="1">
      <c r="A31" s="627" t="s">
        <v>814</v>
      </c>
      <c r="B31" s="628">
        <f>+B8+B20</f>
        <v>46667930</v>
      </c>
      <c r="C31" s="628">
        <f aca="true" t="shared" si="1" ref="C31:G31">+C8+C20</f>
        <v>-30391</v>
      </c>
      <c r="D31" s="628">
        <f t="shared" si="1"/>
        <v>46637539</v>
      </c>
      <c r="E31" s="628">
        <f t="shared" si="1"/>
        <v>46646692</v>
      </c>
      <c r="F31" s="628">
        <f t="shared" si="1"/>
        <v>46637541</v>
      </c>
      <c r="G31" s="628">
        <f t="shared" si="1"/>
        <v>-9153</v>
      </c>
    </row>
    <row r="32" spans="1:7" s="630" customFormat="1" ht="24" customHeight="1" thickBot="1">
      <c r="A32" s="637"/>
      <c r="B32" s="638"/>
      <c r="C32" s="639"/>
      <c r="D32" s="639"/>
      <c r="E32" s="639"/>
      <c r="F32" s="639"/>
      <c r="G32" s="639"/>
    </row>
    <row r="34" spans="1:6" ht="15">
      <c r="A34" s="125"/>
      <c r="B34" s="232"/>
      <c r="C34" s="232"/>
      <c r="D34" s="232"/>
      <c r="E34" s="232"/>
      <c r="F34" s="232"/>
    </row>
    <row r="35" spans="1:6" ht="15">
      <c r="A35" s="147" t="s">
        <v>581</v>
      </c>
      <c r="B35" s="140"/>
      <c r="C35" s="140"/>
      <c r="D35" s="388" t="s">
        <v>614</v>
      </c>
      <c r="E35" s="388"/>
      <c r="F35" s="388"/>
    </row>
    <row r="36" spans="1:6" ht="15">
      <c r="A36" s="147" t="s">
        <v>579</v>
      </c>
      <c r="B36" s="147"/>
      <c r="C36" s="140"/>
      <c r="D36" s="388" t="s">
        <v>580</v>
      </c>
      <c r="E36" s="388"/>
      <c r="F36" s="388"/>
    </row>
    <row r="37" spans="1:6" ht="15">
      <c r="A37" s="125"/>
      <c r="B37" s="125"/>
      <c r="C37" s="125"/>
      <c r="D37" s="125"/>
      <c r="E37" s="125"/>
      <c r="F37" s="125"/>
    </row>
  </sheetData>
  <mergeCells count="10">
    <mergeCell ref="D35:F35"/>
    <mergeCell ref="D36:F36"/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hp</cp:lastModifiedBy>
  <cp:lastPrinted>2018-01-04T23:37:05Z</cp:lastPrinted>
  <dcterms:created xsi:type="dcterms:W3CDTF">2016-11-24T20:48:44Z</dcterms:created>
  <dcterms:modified xsi:type="dcterms:W3CDTF">2018-01-05T00:30:43Z</dcterms:modified>
  <cp:category/>
  <cp:version/>
  <cp:contentType/>
  <cp:contentStatus/>
</cp:coreProperties>
</file>