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ocuments\CONCENTRADO CTA PÚBLICA\2017\Cuenta Armonizada-Autónomos-Poderes-2017\1°erTrim-Enero-Marzo-2017\PODER JUDICIAL DEL ESTADO DE TLAXCALA\"/>
    </mc:Choice>
  </mc:AlternateContent>
  <bookViews>
    <workbookView xWindow="0" yWindow="0" windowWidth="19440" windowHeight="11760" firstSheet="10" activeTab="14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Hoja11" sheetId="11" r:id="rId7"/>
    <sheet name="formato 6b" sheetId="12" r:id="rId8"/>
    <sheet name="formato 6 c" sheetId="14" r:id="rId9"/>
    <sheet name="formato 6 d" sheetId="16" r:id="rId10"/>
    <sheet name="formato 7a" sheetId="17" r:id="rId11"/>
    <sheet name="formato7b" sheetId="18" r:id="rId12"/>
    <sheet name="formato 7c" sheetId="19" r:id="rId13"/>
    <sheet name="formato 7d" sheetId="20" r:id="rId14"/>
    <sheet name="formato 8" sheetId="2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G22" i="6"/>
  <c r="F22" i="6"/>
  <c r="E23" i="3"/>
  <c r="J69" i="1"/>
  <c r="J20" i="1"/>
  <c r="I73" i="1"/>
  <c r="I20" i="1"/>
  <c r="K51" i="8" l="1"/>
  <c r="K22" i="8"/>
  <c r="H18" i="8"/>
  <c r="H17" i="8"/>
  <c r="H16" i="8"/>
  <c r="K20" i="8"/>
  <c r="K18" i="8"/>
  <c r="K17" i="8"/>
  <c r="K16" i="8"/>
  <c r="J51" i="8"/>
  <c r="I51" i="8"/>
  <c r="H22" i="8"/>
  <c r="H20" i="8"/>
  <c r="G70" i="6"/>
  <c r="F70" i="6"/>
  <c r="G68" i="6"/>
  <c r="F68" i="6"/>
  <c r="I53" i="10"/>
  <c r="H53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41" i="10"/>
  <c r="J40" i="10"/>
  <c r="J39" i="10"/>
  <c r="J38" i="10"/>
  <c r="J37" i="10"/>
  <c r="J36" i="10"/>
  <c r="J35" i="10"/>
  <c r="J34" i="10"/>
  <c r="J33" i="10"/>
  <c r="J32" i="10"/>
  <c r="G41" i="10"/>
  <c r="G40" i="10"/>
  <c r="G39" i="10"/>
  <c r="G38" i="10"/>
  <c r="G37" i="10"/>
  <c r="G36" i="10"/>
  <c r="G35" i="10"/>
  <c r="G34" i="10"/>
  <c r="G33" i="10"/>
  <c r="G32" i="10"/>
  <c r="G30" i="10"/>
  <c r="G29" i="10"/>
  <c r="G28" i="10"/>
  <c r="G27" i="10"/>
  <c r="G26" i="10"/>
  <c r="G25" i="10"/>
  <c r="G23" i="10"/>
  <c r="G21" i="10"/>
  <c r="G17" i="10"/>
  <c r="G16" i="10"/>
  <c r="G15" i="10"/>
  <c r="G14" i="10"/>
  <c r="G63" i="10"/>
  <c r="G56" i="10"/>
  <c r="G55" i="10"/>
  <c r="K78" i="8" l="1"/>
  <c r="J61" i="14"/>
  <c r="J59" i="14"/>
  <c r="I28" i="12"/>
  <c r="J81" i="11"/>
  <c r="J81" i="10"/>
  <c r="J78" i="10"/>
  <c r="G53" i="10" l="1"/>
  <c r="F53" i="10"/>
  <c r="J17" i="10"/>
  <c r="J19" i="10"/>
  <c r="J18" i="10"/>
  <c r="J16" i="10"/>
  <c r="J15" i="10"/>
  <c r="J14" i="10"/>
  <c r="J13" i="10"/>
  <c r="G12" i="10" l="1"/>
  <c r="J20" i="8" l="1"/>
  <c r="F14" i="16" l="1"/>
  <c r="J58" i="14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5" i="8"/>
  <c r="I45" i="8"/>
  <c r="G45" i="8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I79" i="1"/>
  <c r="J73" i="1"/>
  <c r="J82" i="1" s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F42" i="10" l="1"/>
  <c r="F24" i="10"/>
  <c r="F19" i="10"/>
  <c r="F18" i="10"/>
  <c r="G42" i="10"/>
  <c r="H42" i="10"/>
  <c r="I42" i="10"/>
  <c r="J17" i="8" l="1"/>
  <c r="J16" i="8"/>
  <c r="H45" i="8"/>
  <c r="K47" i="8"/>
  <c r="J47" i="8"/>
  <c r="I47" i="8"/>
  <c r="H47" i="8"/>
  <c r="G47" i="8"/>
  <c r="F47" i="8"/>
  <c r="F47" i="1"/>
  <c r="F40" i="1"/>
  <c r="F26" i="1"/>
  <c r="E18" i="1" l="1"/>
  <c r="I34" i="16"/>
  <c r="I27" i="16" s="1"/>
  <c r="H34" i="16"/>
  <c r="H27" i="16" s="1"/>
  <c r="G34" i="16"/>
  <c r="F34" i="16"/>
  <c r="F27" i="16" s="1"/>
  <c r="E34" i="16"/>
  <c r="E27" i="16" s="1"/>
  <c r="G27" i="16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H26" i="12"/>
  <c r="G26" i="12"/>
  <c r="F26" i="12"/>
  <c r="I26" i="12" s="1"/>
  <c r="E26" i="12"/>
  <c r="D26" i="12"/>
  <c r="G31" i="10"/>
  <c r="J82" i="11"/>
  <c r="I82" i="11"/>
  <c r="H82" i="11"/>
  <c r="G82" i="11"/>
  <c r="F82" i="11"/>
  <c r="E82" i="11"/>
  <c r="I78" i="11"/>
  <c r="H78" i="11"/>
  <c r="G78" i="11"/>
  <c r="F78" i="11"/>
  <c r="E78" i="11"/>
  <c r="J68" i="11"/>
  <c r="I68" i="11"/>
  <c r="H68" i="11"/>
  <c r="G68" i="11"/>
  <c r="F68" i="11"/>
  <c r="E68" i="11"/>
  <c r="J64" i="11"/>
  <c r="I64" i="11"/>
  <c r="H64" i="11"/>
  <c r="G64" i="11"/>
  <c r="F64" i="11"/>
  <c r="E64" i="11"/>
  <c r="J53" i="11"/>
  <c r="I53" i="11"/>
  <c r="H53" i="11"/>
  <c r="G53" i="11"/>
  <c r="F53" i="11"/>
  <c r="E53" i="11"/>
  <c r="J42" i="11"/>
  <c r="I42" i="11"/>
  <c r="H42" i="11"/>
  <c r="G42" i="11"/>
  <c r="F42" i="11"/>
  <c r="E42" i="11"/>
  <c r="J31" i="11"/>
  <c r="I31" i="11"/>
  <c r="H31" i="11"/>
  <c r="G31" i="11"/>
  <c r="F31" i="11"/>
  <c r="E31" i="11"/>
  <c r="J20" i="11"/>
  <c r="I20" i="11"/>
  <c r="H20" i="11"/>
  <c r="G20" i="11"/>
  <c r="F20" i="11"/>
  <c r="E20" i="11"/>
  <c r="J12" i="11"/>
  <c r="I12" i="11"/>
  <c r="H12" i="11"/>
  <c r="G12" i="11"/>
  <c r="F12" i="11"/>
  <c r="E12" i="11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J53" i="10"/>
  <c r="E53" i="10"/>
  <c r="J42" i="10"/>
  <c r="I31" i="10"/>
  <c r="H31" i="10"/>
  <c r="J31" i="10" s="1"/>
  <c r="F31" i="10"/>
  <c r="E31" i="10"/>
  <c r="I20" i="10"/>
  <c r="H20" i="10"/>
  <c r="F20" i="10"/>
  <c r="E20" i="10"/>
  <c r="I12" i="10"/>
  <c r="H14" i="16" s="1"/>
  <c r="H13" i="16" s="1"/>
  <c r="H40" i="16" s="1"/>
  <c r="H12" i="10"/>
  <c r="F12" i="10"/>
  <c r="E14" i="16" s="1"/>
  <c r="E13" i="16" s="1"/>
  <c r="E12" i="10"/>
  <c r="D14" i="16" s="1"/>
  <c r="D13" i="16" s="1"/>
  <c r="D40" i="16" s="1"/>
  <c r="J93" i="8"/>
  <c r="H51" i="8"/>
  <c r="H93" i="8" s="1"/>
  <c r="G20" i="8"/>
  <c r="K36" i="8"/>
  <c r="J36" i="8"/>
  <c r="I36" i="8"/>
  <c r="H36" i="8"/>
  <c r="G36" i="8"/>
  <c r="F36" i="8"/>
  <c r="F51" i="8"/>
  <c r="F93" i="8" s="1"/>
  <c r="G36" i="6"/>
  <c r="F36" i="6"/>
  <c r="E36" i="6"/>
  <c r="G18" i="6"/>
  <c r="F18" i="6"/>
  <c r="E18" i="6"/>
  <c r="G13" i="6"/>
  <c r="G61" i="6" s="1"/>
  <c r="G71" i="6" s="1"/>
  <c r="F13" i="6"/>
  <c r="F61" i="6" s="1"/>
  <c r="F71" i="6" s="1"/>
  <c r="E13" i="6"/>
  <c r="E61" i="6" s="1"/>
  <c r="E70" i="6" s="1"/>
  <c r="E71" i="6" s="1"/>
  <c r="M24" i="5"/>
  <c r="L24" i="5"/>
  <c r="K24" i="5"/>
  <c r="J24" i="5"/>
  <c r="I24" i="5"/>
  <c r="G24" i="5"/>
  <c r="M17" i="5"/>
  <c r="M30" i="5" s="1"/>
  <c r="L17" i="5"/>
  <c r="K17" i="5"/>
  <c r="K30" i="5" s="1"/>
  <c r="J17" i="5"/>
  <c r="J30" i="5" s="1"/>
  <c r="I17" i="5"/>
  <c r="I30" i="5" s="1"/>
  <c r="G17" i="5"/>
  <c r="G30" i="5" s="1"/>
  <c r="I23" i="3"/>
  <c r="K15" i="3"/>
  <c r="K14" i="3" s="1"/>
  <c r="K25" i="3" s="1"/>
  <c r="J15" i="3"/>
  <c r="J14" i="3" s="1"/>
  <c r="J25" i="3" s="1"/>
  <c r="I15" i="3"/>
  <c r="I14" i="3" s="1"/>
  <c r="H15" i="3"/>
  <c r="H14" i="3" s="1"/>
  <c r="H25" i="3" s="1"/>
  <c r="G15" i="3"/>
  <c r="G14" i="3" s="1"/>
  <c r="G25" i="3" s="1"/>
  <c r="F15" i="3"/>
  <c r="F14" i="3" s="1"/>
  <c r="F25" i="3" s="1"/>
  <c r="E15" i="3"/>
  <c r="E14" i="3" s="1"/>
  <c r="E25" i="3" s="1"/>
  <c r="K19" i="3"/>
  <c r="J19" i="3"/>
  <c r="I19" i="3"/>
  <c r="H19" i="3"/>
  <c r="G19" i="3"/>
  <c r="F19" i="3"/>
  <c r="E19" i="3"/>
  <c r="J51" i="1"/>
  <c r="I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I18" i="1"/>
  <c r="J28" i="1"/>
  <c r="I28" i="1"/>
  <c r="F34" i="1"/>
  <c r="E34" i="1"/>
  <c r="E26" i="1"/>
  <c r="F18" i="1"/>
  <c r="L30" i="5" l="1"/>
  <c r="G51" i="8"/>
  <c r="G93" i="8" s="1"/>
  <c r="H11" i="11"/>
  <c r="E40" i="16"/>
  <c r="E11" i="11"/>
  <c r="I11" i="11"/>
  <c r="F40" i="16"/>
  <c r="G14" i="16"/>
  <c r="J12" i="10"/>
  <c r="F11" i="11"/>
  <c r="I25" i="3"/>
  <c r="G11" i="11"/>
  <c r="J11" i="11" s="1"/>
  <c r="J78" i="11"/>
  <c r="K93" i="8"/>
  <c r="E27" i="6"/>
  <c r="E28" i="6" s="1"/>
  <c r="E31" i="6" s="1"/>
  <c r="E40" i="6" s="1"/>
  <c r="I11" i="10"/>
  <c r="H11" i="10"/>
  <c r="F11" i="10"/>
  <c r="E11" i="10"/>
  <c r="G27" i="6"/>
  <c r="G28" i="6" s="1"/>
  <c r="G31" i="6" s="1"/>
  <c r="G40" i="6" s="1"/>
  <c r="F27" i="6"/>
  <c r="J55" i="1"/>
  <c r="J66" i="1" s="1"/>
  <c r="J83" i="1" s="1"/>
  <c r="F55" i="1"/>
  <c r="F68" i="1" s="1"/>
  <c r="I55" i="1"/>
  <c r="I66" i="1" s="1"/>
  <c r="E55" i="1"/>
  <c r="E68" i="1" s="1"/>
  <c r="J30" i="10"/>
  <c r="F28" i="6" l="1"/>
  <c r="F40" i="6" s="1"/>
  <c r="I83" i="1"/>
  <c r="F91" i="11"/>
  <c r="E17" i="12" s="1"/>
  <c r="G13" i="16"/>
  <c r="G40" i="16" s="1"/>
  <c r="I14" i="16"/>
  <c r="I91" i="11"/>
  <c r="H17" i="12" s="1"/>
  <c r="H91" i="11"/>
  <c r="E91" i="11"/>
  <c r="D17" i="12" s="1"/>
  <c r="J29" i="10"/>
  <c r="J28" i="10"/>
  <c r="J27" i="10"/>
  <c r="I18" i="14" l="1"/>
  <c r="I16" i="14" s="1"/>
  <c r="I101" i="14" s="1"/>
  <c r="H15" i="12"/>
  <c r="H37" i="12" s="1"/>
  <c r="G17" i="12"/>
  <c r="H18" i="14" s="1"/>
  <c r="H16" i="14" s="1"/>
  <c r="H101" i="14" s="1"/>
  <c r="F18" i="14"/>
  <c r="F16" i="14" s="1"/>
  <c r="F101" i="14" s="1"/>
  <c r="E15" i="12"/>
  <c r="E37" i="12" s="1"/>
  <c r="E18" i="14"/>
  <c r="E16" i="14" s="1"/>
  <c r="E101" i="14" s="1"/>
  <c r="D15" i="12"/>
  <c r="D37" i="12" s="1"/>
  <c r="G15" i="12"/>
  <c r="G37" i="12" s="1"/>
  <c r="J26" i="10"/>
  <c r="J25" i="10" l="1"/>
  <c r="J24" i="10" l="1"/>
  <c r="J23" i="10" l="1"/>
  <c r="J21" i="10" l="1"/>
  <c r="J20" i="10" s="1"/>
  <c r="G20" i="10"/>
  <c r="G11" i="10" l="1"/>
  <c r="G91" i="11" l="1"/>
  <c r="F17" i="12"/>
  <c r="I17" i="12" s="1"/>
  <c r="F15" i="12"/>
  <c r="J11" i="10"/>
  <c r="J91" i="11" s="1"/>
  <c r="I13" i="16"/>
  <c r="I40" i="16" s="1"/>
  <c r="I15" i="12" l="1"/>
  <c r="I37" i="12" s="1"/>
  <c r="G18" i="14"/>
  <c r="F37" i="12"/>
  <c r="J18" i="14" l="1"/>
  <c r="G16" i="14"/>
  <c r="G101" i="14" l="1"/>
  <c r="J16" i="14"/>
  <c r="J101" i="14" s="1"/>
  <c r="I93" i="8"/>
  <c r="I20" i="8"/>
</calcChain>
</file>

<file path=xl/sharedStrings.xml><?xml version="1.0" encoding="utf-8"?>
<sst xmlns="http://schemas.openxmlformats.org/spreadsheetml/2006/main" count="1042" uniqueCount="690">
  <si>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</si>
  <si>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</si>
  <si>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</si>
  <si>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</si>
  <si>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</si>
  <si>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</si>
  <si>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</si>
  <si>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</si>
  <si>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</si>
  <si>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</si>
  <si>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</si>
  <si>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</si>
  <si>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</si>
  <si>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</si>
  <si>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</si>
  <si>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</si>
  <si>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</si>
  <si>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</si>
  <si>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</si>
  <si>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</si>
  <si>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</si>
  <si>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</si>
  <si>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</si>
  <si>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</si>
  <si>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</si>
  <si>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</si>
  <si>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</si>
  <si>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</si>
  <si>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</si>
  <si>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</si>
  <si>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</si>
  <si>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</si>
  <si>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</si>
  <si>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</si>
  <si>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</si>
  <si>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</si>
  <si>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</si>
  <si>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</si>
  <si>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</si>
  <si>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</si>
  <si>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</si>
  <si>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</si>
  <si>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</si>
  <si>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</si>
  <si>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</si>
  <si>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</si>
  <si>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</si>
  <si>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</si>
  <si>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</si>
  <si>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</si>
  <si>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</si>
  <si>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</si>
  <si>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</si>
  <si>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</si>
  <si>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</si>
  <si>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</si>
  <si>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</si>
  <si>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</si>
  <si>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</si>
  <si>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</si>
  <si>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</si>
  <si>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</si>
  <si>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</si>
  <si>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</si>
  <si>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</si>
  <si>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</si>
  <si>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</si>
  <si>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</si>
  <si>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</si>
  <si>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</si>
  <si>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</si>
  <si>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</si>
  <si>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</si>
  <si>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</si>
  <si>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</si>
  <si>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</si>
  <si>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</si>
  <si>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</si>
  <si>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</si>
  <si>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</si>
  <si>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</si>
  <si>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</si>
  <si>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</si>
  <si>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</si>
  <si>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</si>
  <si>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</si>
  <si>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</si>
  <si>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</si>
  <si>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</si>
  <si>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</si>
  <si>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</si>
  <si>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</si>
  <si>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</si>
  <si>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</si>
  <si>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</si>
  <si>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</si>
  <si>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</si>
  <si>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</si>
  <si>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</si>
  <si>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</si>
  <si>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</si>
  <si>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</si>
  <si>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</si>
  <si>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</si>
  <si>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</si>
  <si>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</si>
  <si>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</si>
  <si>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</si>
  <si>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</si>
  <si>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</si>
  <si>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</si>
  <si>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</si>
  <si>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</si>
  <si>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</si>
  <si>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</si>
  <si>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</si>
  <si>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</si>
  <si>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</si>
  <si>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</si>
  <si>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</si>
  <si>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</si>
  <si>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</si>
  <si>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</si>
  <si>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</si>
  <si>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</si>
  <si>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</si>
  <si>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</si>
  <si>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</si>
  <si>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</si>
  <si>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</si>
  <si>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</si>
  <si>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</si>
  <si>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</si>
  <si>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</si>
  <si>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</si>
  <si>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</si>
  <si>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</si>
  <si>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</si>
  <si>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</si>
  <si>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</si>
  <si>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</si>
  <si>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</si>
  <si>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</si>
  <si>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</si>
  <si>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</si>
  <si>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</si>
  <si>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</si>
  <si>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</si>
  <si>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</si>
  <si>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</si>
  <si>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</si>
  <si>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</si>
  <si>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</si>
  <si>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</si>
  <si>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</si>
  <si>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</si>
  <si>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</si>
  <si>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</si>
  <si>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</si>
  <si>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</si>
  <si>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</si>
  <si>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</si>
  <si>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</si>
  <si>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</si>
  <si>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</si>
  <si>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</si>
  <si>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</si>
  <si>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</si>
  <si>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</si>
  <si>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</si>
  <si>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</si>
  <si>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</si>
  <si>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</si>
  <si>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</si>
  <si>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</si>
  <si>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</si>
  <si>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</si>
  <si>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</si>
  <si>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</si>
  <si>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</si>
  <si>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</si>
  <si>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</si>
  <si>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</si>
  <si>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</si>
  <si>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</si>
  <si>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</si>
  <si>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</si>
  <si>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</si>
  <si>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</si>
  <si>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</si>
  <si>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</si>
  <si>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</si>
  <si>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</si>
  <si>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</si>
  <si>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</si>
  <si>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</si>
  <si>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</si>
  <si>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</si>
  <si>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</si>
  <si>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</si>
  <si>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</si>
  <si>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</si>
  <si>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</si>
  <si>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</si>
  <si>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</si>
  <si>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</si>
  <si>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</si>
  <si>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</si>
  <si>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</si>
  <si>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</si>
  <si>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</si>
  <si>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</si>
  <si>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</si>
  <si>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</si>
  <si>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</si>
  <si>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</si>
  <si>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</si>
  <si>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</si>
  <si>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</si>
  <si>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</si>
  <si>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</si>
  <si>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</si>
  <si>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</si>
  <si>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</si>
  <si>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</si>
  <si>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</si>
  <si>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</si>
  <si>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</si>
  <si>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</si>
  <si>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</si>
  <si>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</si>
  <si>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</si>
  <si>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</si>
  <si>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</si>
  <si>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</si>
  <si>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</si>
  <si>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</si>
  <si>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</si>
  <si>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</si>
  <si>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</si>
  <si>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</si>
  <si>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</si>
  <si>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</si>
  <si>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</si>
  <si>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</si>
  <si>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</si>
  <si>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</si>
  <si>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</si>
  <si>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</si>
  <si>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</si>
  <si>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</si>
  <si>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</si>
  <si>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</si>
  <si>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</si>
  <si>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</si>
  <si>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</si>
  <si>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</si>
  <si>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</si>
  <si>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</si>
  <si>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</si>
  <si>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</si>
  <si>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</si>
  <si>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</si>
  <si>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</si>
  <si>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</si>
  <si>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</si>
  <si>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</si>
  <si>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</si>
  <si>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</si>
  <si>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</si>
  <si>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</si>
  <si>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</si>
  <si>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</si>
  <si>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</si>
  <si>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</si>
  <si>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</si>
  <si>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</si>
  <si>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</si>
  <si>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</si>
  <si>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</si>
  <si>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</si>
  <si>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</si>
  <si>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</si>
  <si>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</si>
  <si>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</si>
  <si>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</si>
  <si>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</si>
  <si>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</si>
  <si>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</si>
  <si>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</si>
  <si>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</si>
  <si>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</si>
  <si>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</si>
  <si>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</si>
  <si>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</si>
  <si>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</si>
  <si>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</si>
  <si>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</si>
  <si>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</si>
  <si>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</si>
  <si>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</si>
  <si>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</si>
  <si>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</si>
  <si>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</si>
  <si>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</si>
  <si>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</si>
  <si>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</si>
  <si>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</si>
  <si>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</si>
  <si>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</si>
  <si>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</si>
  <si>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</si>
  <si>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</si>
  <si>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</si>
  <si>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</si>
  <si>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</si>
  <si>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</si>
  <si>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</si>
  <si>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</si>
  <si>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</si>
  <si>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</si>
  <si>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</si>
  <si>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</si>
  <si>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</si>
  <si>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</si>
  <si>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</si>
  <si>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</si>
  <si>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</si>
  <si>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</si>
  <si>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</si>
  <si>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</si>
  <si>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</si>
  <si>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</si>
  <si>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</si>
  <si>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</si>
  <si>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</si>
  <si>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</si>
  <si>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</si>
  <si>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</si>
  <si>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</si>
  <si>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</si>
  <si>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</si>
  <si>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</si>
  <si>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</si>
  <si>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</si>
  <si>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</si>
  <si>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</si>
  <si>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</si>
  <si>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</si>
  <si>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</si>
  <si>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</si>
  <si>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</si>
  <si>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</si>
  <si>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</si>
  <si>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</si>
  <si>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</si>
  <si>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</si>
  <si>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</si>
  <si>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</si>
  <si>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</si>
  <si>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</si>
  <si>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</si>
  <si>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</si>
  <si>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</si>
  <si>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</si>
  <si>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</si>
  <si>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</si>
  <si>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</si>
  <si>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</si>
  <si>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</si>
  <si>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</si>
  <si>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</si>
  <si>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</si>
  <si>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</si>
  <si>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</si>
  <si>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</si>
  <si>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</si>
  <si>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</si>
  <si>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</si>
  <si>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</si>
  <si>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</si>
  <si>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</si>
  <si>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</si>
  <si>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</si>
  <si>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</si>
  <si>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</si>
  <si>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</si>
  <si>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</si>
  <si>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</si>
  <si>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</si>
  <si>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</si>
  <si>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</si>
  <si>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</si>
  <si>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</si>
  <si>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</si>
  <si>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</si>
  <si>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</si>
  <si>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</si>
  <si>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</si>
  <si>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</si>
  <si>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</si>
  <si>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</si>
  <si>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</si>
  <si>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</si>
  <si>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</si>
  <si>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</si>
  <si>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</si>
  <si>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</si>
  <si>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</si>
  <si>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</si>
  <si>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</si>
  <si>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</si>
  <si>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</si>
  <si>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</si>
  <si>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</si>
  <si>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</si>
  <si>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</si>
  <si>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</si>
  <si>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</si>
  <si>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</si>
  <si>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</si>
  <si>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</si>
  <si>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</si>
  <si>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</si>
  <si>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</si>
  <si>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</si>
  <si>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</si>
  <si>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</si>
  <si>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</si>
  <si>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</si>
  <si>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</si>
  <si>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</si>
  <si>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</si>
  <si>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</si>
  <si>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</si>
  <si>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</si>
  <si>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</si>
  <si>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</si>
  <si>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</si>
  <si>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</si>
  <si>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</si>
  <si>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</si>
  <si>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</si>
  <si>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</si>
  <si>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</si>
  <si>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</si>
  <si>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</si>
  <si>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</si>
  <si>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</si>
  <si>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</si>
  <si>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</si>
  <si>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Formato 6 b)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</si>
  <si>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</si>
  <si>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</si>
  <si>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</si>
  <si>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</si>
  <si>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</si>
  <si>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</si>
  <si>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</si>
  <si>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</si>
  <si>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</si>
  <si>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</si>
  <si>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</si>
  <si>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</si>
  <si>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</si>
  <si>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</si>
  <si>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</si>
  <si>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</si>
  <si>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</si>
  <si>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</si>
  <si>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</si>
  <si>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</si>
  <si>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</si>
  <si>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</si>
  <si>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</si>
  <si>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</si>
  <si>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</si>
  <si>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</si>
  <si>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</si>
  <si>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</si>
  <si>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</si>
  <si>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</si>
  <si>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</si>
  <si>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</si>
  <si>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</si>
  <si>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</si>
  <si>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</si>
  <si>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</si>
  <si>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</si>
  <si>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</si>
  <si>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</si>
  <si>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</si>
  <si>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</si>
  <si>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</si>
  <si>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</si>
  <si>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</si>
  <si>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</si>
  <si>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</si>
  <si>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</si>
  <si>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</si>
  <si>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</si>
  <si>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</si>
  <si>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</si>
  <si>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</si>
  <si>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</si>
  <si>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</si>
  <si>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</si>
  <si>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</si>
  <si>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</si>
  <si>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</si>
  <si>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</si>
  <si>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</si>
  <si>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</si>
  <si>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</si>
  <si>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</si>
  <si>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</si>
  <si>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</si>
  <si>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</si>
  <si>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</si>
  <si>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</si>
  <si>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</si>
  <si>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</si>
  <si>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</si>
  <si>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</si>
  <si>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</si>
  <si>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</si>
  <si>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</si>
  <si>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</si>
  <si>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</si>
  <si>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</si>
  <si>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</si>
  <si>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</si>
  <si>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</si>
  <si>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</si>
  <si>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</si>
  <si>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</si>
  <si>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</si>
  <si>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</si>
  <si>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</si>
  <si>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</si>
  <si>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</si>
  <si>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</si>
  <si>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</si>
  <si>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</si>
  <si>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</si>
  <si>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</si>
  <si>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</si>
  <si>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</si>
  <si>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</si>
  <si>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</si>
  <si>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r>
      <t>Formato 7 b)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Proyecciones de Egresos - LDF</t>
    </r>
  </si>
  <si>
    <t>Proyecciones de Egresos - LDF</t>
  </si>
  <si>
    <t>Año en Cuestión</t>
  </si>
  <si>
    <t>(de proyecto de</t>
  </si>
  <si>
    <t>presupuesto) (c)</t>
  </si>
  <si>
    <t>Ayudas</t>
  </si>
  <si>
    <t>Resultados de Ingresos - LDF</t>
  </si>
  <si>
    <t>Año 1 1</t>
  </si>
  <si>
    <t>Año del</t>
  </si>
  <si>
    <t>Ejercicio</t>
  </si>
  <si>
    <t>1. Ingresos Derivados de Financiamientos con Fuente de Pago de</t>
  </si>
  <si>
    <t>Recursos de Libre Disposición</t>
  </si>
  <si>
    <t>2. Ingresos derivados de Financiamientos con Fuente de Pago de</t>
  </si>
  <si>
    <t>1. Los importes corresponden al momento contable de los ingresos devengados.</t>
  </si>
  <si>
    <t>2. Los importes corresponden a los ingresos devengados al cierre trimestral más reciente disponible y estimados para el resto del ejercicio.</t>
  </si>
  <si>
    <r>
      <t>Formato 7 d)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Resultados de Egresos - LDF</t>
    </r>
  </si>
  <si>
    <t>Resultados de Egresos - LDF</t>
  </si>
  <si>
    <t>1. Los importes corresponden a los egresos totales devengados.</t>
  </si>
  <si>
    <r>
      <t>Formato 8)</t>
    </r>
    <r>
      <rPr>
        <sz val="10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</si>
  <si>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</si>
  <si>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</si>
  <si>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</si>
  <si>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</si>
  <si>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</si>
  <si>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</si>
  <si>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</si>
  <si>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</si>
  <si>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</si>
  <si>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</si>
  <si>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</si>
  <si>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</si>
  <si>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</si>
  <si>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</si>
  <si>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</si>
  <si>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</si>
  <si>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</si>
  <si>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</si>
  <si>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</si>
  <si>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</si>
  <si>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</si>
  <si>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</si>
  <si>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</si>
  <si>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</si>
  <si>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</si>
  <si>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</si>
  <si>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</si>
  <si>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</si>
  <si>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</si>
  <si>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</si>
  <si>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</si>
  <si>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</si>
  <si>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</si>
  <si>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</si>
  <si>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</si>
  <si>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</si>
  <si>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</si>
  <si>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</si>
  <si>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</si>
  <si>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</si>
  <si>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</si>
  <si>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</si>
  <si>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</si>
  <si>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</si>
  <si>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</si>
  <si>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</si>
  <si>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</si>
  <si>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</si>
  <si>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</si>
  <si>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</si>
  <si>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</si>
  <si>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</si>
  <si>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</si>
  <si>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</si>
  <si>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</si>
  <si>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r>
      <t>Formato 7 a)</t>
    </r>
    <r>
      <rPr>
        <sz val="9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</si>
  <si>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</si>
  <si>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</si>
  <si>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</si>
  <si>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</si>
  <si>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</si>
  <si>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</si>
  <si>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</si>
  <si>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</si>
  <si>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</si>
  <si>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</si>
  <si>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</si>
  <si>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</si>
  <si>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</si>
  <si>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</si>
  <si>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</si>
  <si>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</si>
  <si>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</si>
  <si>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</si>
  <si>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</si>
  <si>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</si>
  <si>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</si>
  <si>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</si>
  <si>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(1=A+B+C+D+E+F+G+H+I)</t>
    </r>
  </si>
  <si>
    <r>
      <t>A.</t>
    </r>
    <r>
      <rPr>
        <sz val="9"/>
        <color rgb="FF000000"/>
        <rFont val="Arial"/>
        <family val="2"/>
      </rPr>
      <t>  Servicios Personales</t>
    </r>
  </si>
  <si>
    <r>
      <t>B.</t>
    </r>
    <r>
      <rPr>
        <sz val="9"/>
        <color rgb="FF000000"/>
        <rFont val="Arial"/>
        <family val="2"/>
      </rPr>
      <t>  Materiales y Suministros</t>
    </r>
  </si>
  <si>
    <r>
      <t>C.</t>
    </r>
    <r>
      <rPr>
        <sz val="9"/>
        <color rgb="FF000000"/>
        <rFont val="Arial"/>
        <family val="2"/>
      </rPr>
      <t>  Servicios Generales</t>
    </r>
  </si>
  <si>
    <r>
      <t>D.</t>
    </r>
    <r>
      <rPr>
        <sz val="9"/>
        <color rgb="FF000000"/>
        <rFont val="Arial"/>
        <family val="2"/>
      </rPr>
      <t>  Transferencias, Asignaciones, Subsidios y Otras</t>
    </r>
  </si>
  <si>
    <r>
      <t>E.</t>
    </r>
    <r>
      <rPr>
        <sz val="9"/>
        <color rgb="FF000000"/>
        <rFont val="Arial"/>
        <family val="2"/>
      </rPr>
      <t>  Bienes Muebles, Inmuebles e Intangibles</t>
    </r>
  </si>
  <si>
    <r>
      <t>F.</t>
    </r>
    <r>
      <rPr>
        <sz val="9"/>
        <color rgb="FF000000"/>
        <rFont val="Arial"/>
        <family val="2"/>
      </rPr>
      <t>  Inversión Pública</t>
    </r>
  </si>
  <si>
    <r>
      <t>G.</t>
    </r>
    <r>
      <rPr>
        <sz val="9"/>
        <color rgb="FF000000"/>
        <rFont val="Arial"/>
        <family val="2"/>
      </rPr>
      <t>  Inversiones Financieras y Otras Provisiones</t>
    </r>
  </si>
  <si>
    <r>
      <t>H.</t>
    </r>
    <r>
      <rPr>
        <sz val="9"/>
        <color rgb="FF000000"/>
        <rFont val="Arial"/>
        <family val="2"/>
      </rPr>
      <t>  Participaciones y Aportaciones</t>
    </r>
  </si>
  <si>
    <r>
      <t>I.</t>
    </r>
    <r>
      <rPr>
        <sz val="9"/>
        <color rgb="FF000000"/>
        <rFont val="Arial"/>
        <family val="2"/>
      </rPr>
      <t>   Deuda Pública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</si>
  <si>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Etiquetado (2=A+B+C+D+E+F+G+H+I)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</si>
  <si>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Egresos Proyectados (3 = 1 + 2)</t>
    </r>
  </si>
  <si>
    <r>
      <t>Formato 7 c)</t>
    </r>
    <r>
      <rPr>
        <sz val="9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Resultados de Ingresos - LDF</t>
    </r>
  </si>
  <si>
    <r>
      <t>Año 5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</si>
  <si>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4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</si>
  <si>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3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</si>
  <si>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2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</si>
  <si>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Vigente 2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(d)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</si>
  <si>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Ingresos de Libre Disposición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</si>
  <si>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Transferencias Federales Etiquetadas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(2=A+B+C+D+E)</t>
    </r>
  </si>
  <si>
    <r>
      <t>D.</t>
    </r>
    <r>
      <rPr>
        <sz val="9"/>
        <color rgb="FF000000"/>
        <rFont val="Arial"/>
        <family val="2"/>
      </rPr>
      <t>  Transferencias, Subsidios y Subvenciones, y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</si>
  <si>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Ingresos Derivados de Financiamientos (3=A)</t>
    </r>
  </si>
  <si>
    <r>
      <t>4.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Resultados de Ingresos (4=1+2+3)</t>
    </r>
  </si>
  <si>
    <r>
      <t>Año 1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</si>
  <si>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D.</t>
    </r>
    <r>
      <rPr>
        <sz val="9"/>
        <color rgb="FF000000"/>
        <rFont val="Arial"/>
        <family val="2"/>
      </rPr>
      <t>  Transferencias, Asignaciones, Subsidios y Otras Ayudas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</si>
  <si>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del Resultado de Egresos (3=1+2)</t>
    </r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</si>
  <si>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</si>
  <si>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</si>
  <si>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</si>
  <si>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</si>
  <si>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</si>
  <si>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Z</t>
  </si>
  <si>
    <t>31 de diciembre de 2016</t>
  </si>
  <si>
    <t>Del 1 de enero  al 31  de marzo de 2017 (b)</t>
  </si>
  <si>
    <t>marzo de</t>
  </si>
  <si>
    <t>2017(d)</t>
  </si>
  <si>
    <t>Del 1 de enero al 31 de marzo de 2017 (b)</t>
  </si>
  <si>
    <t>Del 1 de enero al 31 de marzo de 2017 (b)</t>
  </si>
  <si>
    <t>Del 1 de enero Al 31 de marzo de 2017 (b)</t>
  </si>
  <si>
    <t>Al 31 de diciembre de 2016 y al 31 de marzo de 2017 (b)</t>
  </si>
  <si>
    <t>31 de marzo de 2017</t>
  </si>
  <si>
    <t>Del 1 de enero al 31  de marzo de 2017 (b)</t>
  </si>
  <si>
    <t>Del 1 de enero al  31 de marzo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</si>
</sst>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vertAlign val="superscript"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indent="1"/>
    </xf>
    <xf numFmtId="0" fontId="9" fillId="3" borderId="1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1" fillId="3" borderId="21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vertical="center"/>
    </xf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5" fillId="3" borderId="31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1" fillId="3" borderId="37" xfId="0" applyFont="1" applyFill="1" applyBorder="1"/>
    <xf numFmtId="0" fontId="5" fillId="3" borderId="39" xfId="0" applyFont="1" applyFill="1" applyBorder="1" applyAlignment="1">
      <alignment horizontal="center" vertical="center"/>
    </xf>
    <xf numFmtId="0" fontId="1" fillId="3" borderId="36" xfId="0" applyFont="1" applyFill="1" applyBorder="1"/>
    <xf numFmtId="0" fontId="5" fillId="3" borderId="3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justify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left" vertical="center"/>
    </xf>
    <xf numFmtId="0" fontId="0" fillId="0" borderId="36" xfId="0" applyBorder="1"/>
    <xf numFmtId="0" fontId="0" fillId="0" borderId="24" xfId="0" applyBorder="1"/>
    <xf numFmtId="0" fontId="0" fillId="0" borderId="37" xfId="0" applyBorder="1"/>
    <xf numFmtId="0" fontId="1" fillId="3" borderId="0" xfId="0" applyFont="1" applyFill="1" applyBorder="1"/>
    <xf numFmtId="0" fontId="1" fillId="0" borderId="36" xfId="0" applyFont="1" applyBorder="1"/>
    <xf numFmtId="0" fontId="1" fillId="0" borderId="24" xfId="0" applyFont="1" applyBorder="1"/>
    <xf numFmtId="0" fontId="1" fillId="0" borderId="37" xfId="0" applyFont="1" applyBorder="1"/>
    <xf numFmtId="0" fontId="1" fillId="0" borderId="27" xfId="0" applyFont="1" applyBorder="1"/>
    <xf numFmtId="0" fontId="8" fillId="3" borderId="28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indent="1"/>
    </xf>
    <xf numFmtId="0" fontId="8" fillId="3" borderId="3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9" fillId="3" borderId="5" xfId="0" applyFont="1" applyFill="1" applyBorder="1" applyAlignment="1">
      <alignment horizontal="left" vertical="center" indent="3"/>
    </xf>
    <xf numFmtId="0" fontId="5" fillId="3" borderId="5" xfId="0" applyFont="1" applyFill="1" applyBorder="1" applyAlignment="1">
      <alignment horizontal="left" vertical="center" indent="3"/>
    </xf>
    <xf numFmtId="0" fontId="0" fillId="0" borderId="27" xfId="0" applyBorder="1"/>
    <xf numFmtId="0" fontId="5" fillId="3" borderId="28" xfId="0" applyFont="1" applyFill="1" applyBorder="1" applyAlignment="1">
      <alignment horizontal="justify" vertical="center" wrapText="1"/>
    </xf>
    <xf numFmtId="0" fontId="9" fillId="3" borderId="31" xfId="0" applyFont="1" applyFill="1" applyBorder="1" applyAlignment="1">
      <alignment horizontal="left" vertical="center" indent="1"/>
    </xf>
    <xf numFmtId="0" fontId="8" fillId="3" borderId="31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 indent="3"/>
    </xf>
    <xf numFmtId="0" fontId="5" fillId="3" borderId="31" xfId="0" applyFont="1" applyFill="1" applyBorder="1" applyAlignment="1">
      <alignment horizontal="left" vertical="center" indent="3"/>
    </xf>
    <xf numFmtId="0" fontId="9" fillId="3" borderId="5" xfId="0" applyFont="1" applyFill="1" applyBorder="1" applyAlignment="1">
      <alignment horizontal="left" vertical="center" indent="4"/>
    </xf>
    <xf numFmtId="0" fontId="5" fillId="3" borderId="5" xfId="0" applyFont="1" applyFill="1" applyBorder="1" applyAlignment="1">
      <alignment horizontal="left" vertical="center" indent="4"/>
    </xf>
    <xf numFmtId="0" fontId="9" fillId="3" borderId="12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9" fillId="3" borderId="9" xfId="0" applyFont="1" applyFill="1" applyBorder="1" applyAlignment="1">
      <alignment horizontal="justify" vertical="center"/>
    </xf>
    <xf numFmtId="0" fontId="9" fillId="0" borderId="7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4" fillId="0" borderId="24" xfId="0" applyFont="1" applyBorder="1"/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justify" vertical="center" wrapText="1"/>
    </xf>
    <xf numFmtId="0" fontId="11" fillId="0" borderId="41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right" vertical="center" wrapText="1"/>
    </xf>
    <xf numFmtId="0" fontId="8" fillId="3" borderId="45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left" vertical="center"/>
    </xf>
    <xf numFmtId="4" fontId="13" fillId="0" borderId="2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3" fillId="0" borderId="23" xfId="0" applyNumberFormat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justify" vertical="center" wrapText="1"/>
    </xf>
    <xf numFmtId="4" fontId="5" fillId="3" borderId="8" xfId="0" applyNumberFormat="1" applyFont="1" applyFill="1" applyBorder="1" applyAlignment="1">
      <alignment horizontal="justify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9" fillId="3" borderId="20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20" xfId="0" applyNumberFormat="1" applyFont="1" applyFill="1" applyBorder="1" applyAlignment="1">
      <alignment vertical="center"/>
    </xf>
    <xf numFmtId="4" fontId="1" fillId="3" borderId="20" xfId="0" applyNumberFormat="1" applyFont="1" applyFill="1" applyBorder="1"/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1" fillId="3" borderId="2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26" xfId="0" applyNumberFormat="1" applyFont="1" applyFill="1" applyBorder="1" applyAlignment="1">
      <alignment horizontal="right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vertical="center"/>
    </xf>
    <xf numFmtId="4" fontId="5" fillId="3" borderId="31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justify" vertical="center" wrapText="1"/>
    </xf>
    <xf numFmtId="4" fontId="5" fillId="3" borderId="23" xfId="0" applyNumberFormat="1" applyFont="1" applyFill="1" applyBorder="1" applyAlignment="1">
      <alignment horizontal="justify" vertical="center" wrapText="1"/>
    </xf>
    <xf numFmtId="4" fontId="5" fillId="3" borderId="0" xfId="0" applyNumberFormat="1" applyFont="1" applyFill="1" applyBorder="1" applyAlignment="1">
      <alignment horizontal="justify" vertical="center" wrapText="1"/>
    </xf>
    <xf numFmtId="4" fontId="5" fillId="3" borderId="31" xfId="0" applyNumberFormat="1" applyFont="1" applyFill="1" applyBorder="1" applyAlignment="1">
      <alignment horizontal="center" vertical="center"/>
    </xf>
    <xf numFmtId="4" fontId="5" fillId="3" borderId="31" xfId="0" applyNumberFormat="1" applyFont="1" applyFill="1" applyBorder="1" applyAlignment="1">
      <alignment horizontal="right" vertical="center" wrapText="1"/>
    </xf>
    <xf numFmtId="4" fontId="5" fillId="3" borderId="23" xfId="0" applyNumberFormat="1" applyFont="1" applyFill="1" applyBorder="1" applyAlignment="1">
      <alignment horizontal="right" vertical="center" wrapText="1"/>
    </xf>
    <xf numFmtId="4" fontId="5" fillId="3" borderId="41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/>
    <xf numFmtId="4" fontId="1" fillId="3" borderId="24" xfId="0" applyNumberFormat="1" applyFont="1" applyFill="1" applyBorder="1"/>
    <xf numFmtId="4" fontId="5" fillId="3" borderId="28" xfId="0" applyNumberFormat="1" applyFont="1" applyFill="1" applyBorder="1" applyAlignment="1">
      <alignment horizontal="right" vertical="center"/>
    </xf>
    <xf numFmtId="4" fontId="1" fillId="3" borderId="36" xfId="0" applyNumberFormat="1" applyFont="1" applyFill="1" applyBorder="1"/>
    <xf numFmtId="0" fontId="5" fillId="3" borderId="7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4" fontId="9" fillId="3" borderId="20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12" fillId="0" borderId="41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0" fontId="12" fillId="0" borderId="48" xfId="0" applyFont="1" applyBorder="1" applyAlignment="1">
      <alignment horizontal="justify" vertical="center" wrapText="1"/>
    </xf>
    <xf numFmtId="0" fontId="12" fillId="0" borderId="4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4" fontId="12" fillId="0" borderId="40" xfId="0" applyNumberFormat="1" applyFont="1" applyBorder="1" applyAlignment="1">
      <alignment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left" vertical="center" wrapText="1"/>
    </xf>
    <xf numFmtId="4" fontId="12" fillId="0" borderId="40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0" fontId="13" fillId="3" borderId="49" xfId="0" applyFont="1" applyFill="1" applyBorder="1" applyAlignment="1">
      <alignment horizontal="justify" vertical="center" wrapText="1"/>
    </xf>
    <xf numFmtId="0" fontId="13" fillId="3" borderId="35" xfId="0" applyFont="1" applyFill="1" applyBorder="1" applyAlignment="1">
      <alignment horizontal="justify" vertical="center" wrapText="1"/>
    </xf>
    <xf numFmtId="4" fontId="13" fillId="0" borderId="27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horizontal="right" vertical="center" wrapText="1"/>
    </xf>
    <xf numFmtId="4" fontId="5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13" fillId="0" borderId="23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justify" vertical="center" wrapText="1"/>
    </xf>
    <xf numFmtId="0" fontId="5" fillId="3" borderId="29" xfId="0" applyFont="1" applyFill="1" applyBorder="1" applyAlignment="1">
      <alignment horizontal="justify" vertical="center" wrapText="1"/>
    </xf>
    <xf numFmtId="0" fontId="8" fillId="3" borderId="31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8" fillId="3" borderId="26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M83"/>
  <sheetViews>
    <sheetView topLeftCell="B55" zoomScale="130" zoomScaleNormal="130" workbookViewId="0">
      <selection activeCell="D68" sqref="D68"/>
    </sheetView>
  </sheetViews>
  <sheetFormatPr baseColWidth="10" defaultRowHeight="14.4" x14ac:dyDescent="0.3"/>
  <cols>
    <col min="4" max="4" width="50" customWidth="1"/>
    <col min="5" max="6" width="11.88671875" customWidth="1"/>
    <col min="7" max="7" width="3.88671875" customWidth="1"/>
    <col min="8" max="8" width="47.5546875" customWidth="1"/>
    <col min="9" max="10" width="12.5546875" customWidth="1"/>
    <col min="13" max="13" width="12.5546875" bestFit="1" customWidth="1"/>
  </cols>
  <sheetData>
    <row r="5" spans="4:11" x14ac:dyDescent="0.3">
      <c r="D5" s="1"/>
    </row>
    <row r="6" spans="4:11" x14ac:dyDescent="0.3">
      <c r="D6" s="1"/>
    </row>
    <row r="7" spans="4:11" x14ac:dyDescent="0.3">
      <c r="D7" s="259"/>
      <c r="E7" s="259"/>
      <c r="F7" s="259"/>
      <c r="G7" s="259"/>
      <c r="H7" s="259"/>
      <c r="I7" s="259"/>
      <c r="J7" s="259"/>
    </row>
    <row r="8" spans="4:11" ht="3.75" customHeight="1" x14ac:dyDescent="0.3">
      <c r="D8" s="3"/>
    </row>
    <row r="9" spans="4:11" x14ac:dyDescent="0.3">
      <c r="D9" s="260" t="s">
        <v>673</v>
      </c>
      <c r="E9" s="261"/>
      <c r="F9" s="261"/>
      <c r="G9" s="261"/>
      <c r="H9" s="261"/>
      <c r="I9" s="261"/>
      <c r="J9" s="262"/>
      <c r="K9" t="s">
        <v>676</v>
      </c>
    </row>
    <row r="10" spans="4:11" ht="12.75" customHeight="1" x14ac:dyDescent="0.3">
      <c r="D10" s="263" t="s">
        <v>0</v>
      </c>
      <c r="E10" s="264"/>
      <c r="F10" s="264"/>
      <c r="G10" s="264"/>
      <c r="H10" s="264"/>
      <c r="I10" s="264"/>
      <c r="J10" s="265"/>
    </row>
    <row r="11" spans="4:11" x14ac:dyDescent="0.3">
      <c r="D11" s="263" t="s">
        <v>686</v>
      </c>
      <c r="E11" s="264"/>
      <c r="F11" s="264"/>
      <c r="G11" s="264"/>
      <c r="H11" s="264"/>
      <c r="I11" s="264"/>
      <c r="J11" s="265"/>
    </row>
    <row r="12" spans="4:11" ht="11.25" customHeight="1" x14ac:dyDescent="0.3">
      <c r="D12" s="266" t="s">
        <v>1</v>
      </c>
      <c r="E12" s="267"/>
      <c r="F12" s="267"/>
      <c r="G12" s="267"/>
      <c r="H12" s="267"/>
      <c r="I12" s="267"/>
      <c r="J12" s="268"/>
    </row>
    <row r="13" spans="4:11" ht="15" customHeight="1" x14ac:dyDescent="0.3">
      <c r="D13" s="252" t="s">
        <v>2</v>
      </c>
      <c r="E13" s="250" t="s">
        <v>687</v>
      </c>
      <c r="F13" s="250" t="s">
        <v>679</v>
      </c>
      <c r="G13" s="254"/>
      <c r="H13" s="256" t="s">
        <v>2</v>
      </c>
      <c r="I13" s="250" t="s">
        <v>687</v>
      </c>
      <c r="J13" s="250" t="s">
        <v>679</v>
      </c>
    </row>
    <row r="14" spans="4:11" x14ac:dyDescent="0.3">
      <c r="D14" s="253"/>
      <c r="E14" s="251"/>
      <c r="F14" s="251"/>
      <c r="G14" s="255"/>
      <c r="H14" s="257"/>
      <c r="I14" s="251"/>
      <c r="J14" s="251"/>
    </row>
    <row r="15" spans="4:11" ht="6" customHeight="1" x14ac:dyDescent="0.3">
      <c r="D15" s="253"/>
      <c r="E15" s="251"/>
      <c r="F15" s="251"/>
      <c r="G15" s="255"/>
      <c r="H15" s="258"/>
      <c r="I15" s="251"/>
      <c r="J15" s="251"/>
    </row>
    <row r="16" spans="4:11" ht="11.25" customHeight="1" x14ac:dyDescent="0.3">
      <c r="D16" s="127" t="s">
        <v>3</v>
      </c>
      <c r="E16" s="211"/>
      <c r="F16" s="212"/>
      <c r="G16" s="209"/>
      <c r="H16" s="218" t="s">
        <v>4</v>
      </c>
      <c r="I16" s="211"/>
      <c r="J16" s="212"/>
    </row>
    <row r="17" spans="4:13" ht="12.75" customHeight="1" x14ac:dyDescent="0.3">
      <c r="D17" s="128" t="s">
        <v>5</v>
      </c>
      <c r="E17" s="213"/>
      <c r="F17" s="214"/>
      <c r="G17" s="210"/>
      <c r="H17" s="219" t="s">
        <v>6</v>
      </c>
      <c r="I17" s="213"/>
      <c r="J17" s="214"/>
    </row>
    <row r="18" spans="4:13" ht="24.75" customHeight="1" x14ac:dyDescent="0.3">
      <c r="D18" s="129" t="s">
        <v>7</v>
      </c>
      <c r="E18" s="215">
        <f>SUM(E19:E25)</f>
        <v>47330540.5</v>
      </c>
      <c r="F18" s="216">
        <f>SUM(F19:F25)</f>
        <v>45836747.849999994</v>
      </c>
      <c r="G18" s="210"/>
      <c r="H18" s="220" t="s">
        <v>8</v>
      </c>
      <c r="I18" s="223">
        <f>SUM(I19:I27)</f>
        <v>11201360.32</v>
      </c>
      <c r="J18" s="216">
        <f>SUM(J19:J27)</f>
        <v>7721113.9699999997</v>
      </c>
      <c r="M18" s="140"/>
    </row>
    <row r="19" spans="4:13" ht="13.5" customHeight="1" x14ac:dyDescent="0.3">
      <c r="D19" s="129" t="s">
        <v>9</v>
      </c>
      <c r="E19" s="215">
        <v>12000.02</v>
      </c>
      <c r="F19" s="216">
        <v>0.02</v>
      </c>
      <c r="G19" s="210"/>
      <c r="H19" s="221" t="s">
        <v>10</v>
      </c>
      <c r="I19" s="223">
        <v>9607.82</v>
      </c>
      <c r="J19" s="216">
        <v>9607.82</v>
      </c>
    </row>
    <row r="20" spans="4:13" x14ac:dyDescent="0.3">
      <c r="D20" s="129" t="s">
        <v>11</v>
      </c>
      <c r="E20" s="215">
        <v>4594766.95</v>
      </c>
      <c r="F20" s="216">
        <v>4962285.5999999996</v>
      </c>
      <c r="G20" s="210"/>
      <c r="H20" s="221" t="s">
        <v>12</v>
      </c>
      <c r="I20" s="223">
        <f>4852410.41+1194718.2</f>
        <v>6047128.6100000003</v>
      </c>
      <c r="J20" s="216">
        <f>39656.77+46143.84</f>
        <v>85800.609999999986</v>
      </c>
    </row>
    <row r="21" spans="4:13" ht="12.75" customHeight="1" x14ac:dyDescent="0.3">
      <c r="D21" s="129" t="s">
        <v>13</v>
      </c>
      <c r="E21" s="215">
        <v>0</v>
      </c>
      <c r="F21" s="216">
        <v>0</v>
      </c>
      <c r="G21" s="210"/>
      <c r="H21" s="220" t="s">
        <v>14</v>
      </c>
      <c r="I21" s="223">
        <v>0</v>
      </c>
      <c r="J21" s="216">
        <v>0</v>
      </c>
    </row>
    <row r="22" spans="4:13" ht="13.5" customHeight="1" x14ac:dyDescent="0.3">
      <c r="D22" s="129" t="s">
        <v>15</v>
      </c>
      <c r="E22" s="215">
        <v>42618460.530000001</v>
      </c>
      <c r="F22" s="216">
        <v>40703217.149999999</v>
      </c>
      <c r="G22" s="210"/>
      <c r="H22" s="220" t="s">
        <v>16</v>
      </c>
      <c r="I22" s="223">
        <v>0</v>
      </c>
      <c r="J22" s="216">
        <v>0</v>
      </c>
    </row>
    <row r="23" spans="4:13" ht="16.5" customHeight="1" x14ac:dyDescent="0.3">
      <c r="D23" s="129" t="s">
        <v>17</v>
      </c>
      <c r="E23" s="215">
        <v>0</v>
      </c>
      <c r="F23" s="216"/>
      <c r="G23" s="210"/>
      <c r="H23" s="220" t="s">
        <v>18</v>
      </c>
      <c r="I23" s="223">
        <v>0</v>
      </c>
      <c r="J23" s="216">
        <v>0</v>
      </c>
    </row>
    <row r="24" spans="4:13" ht="23.25" customHeight="1" x14ac:dyDescent="0.3">
      <c r="D24" s="129" t="s">
        <v>19</v>
      </c>
      <c r="E24" s="215">
        <v>105313</v>
      </c>
      <c r="F24" s="216">
        <v>171245.08</v>
      </c>
      <c r="G24" s="210"/>
      <c r="H24" s="220" t="s">
        <v>20</v>
      </c>
      <c r="I24" s="223">
        <v>0</v>
      </c>
      <c r="J24" s="216">
        <v>0</v>
      </c>
    </row>
    <row r="25" spans="4:13" ht="16.5" customHeight="1" x14ac:dyDescent="0.3">
      <c r="D25" s="129" t="s">
        <v>21</v>
      </c>
      <c r="E25" s="215">
        <v>0</v>
      </c>
      <c r="F25" s="216"/>
      <c r="G25" s="210"/>
      <c r="H25" s="220" t="s">
        <v>22</v>
      </c>
      <c r="I25" s="223">
        <v>5144623.8899999997</v>
      </c>
      <c r="J25" s="216">
        <v>7625705.54</v>
      </c>
    </row>
    <row r="26" spans="4:13" ht="21" customHeight="1" x14ac:dyDescent="0.3">
      <c r="D26" s="129" t="s">
        <v>23</v>
      </c>
      <c r="E26" s="215">
        <f>SUM(E27:E33)</f>
        <v>10778404.690000001</v>
      </c>
      <c r="F26" s="217">
        <f>SUM(F27:F33)</f>
        <v>10809851.440000001</v>
      </c>
      <c r="G26" s="210"/>
      <c r="H26" s="220" t="s">
        <v>24</v>
      </c>
      <c r="I26" s="223">
        <v>0</v>
      </c>
      <c r="J26" s="224">
        <v>0</v>
      </c>
    </row>
    <row r="27" spans="4:13" x14ac:dyDescent="0.3">
      <c r="D27" s="129" t="s">
        <v>25</v>
      </c>
      <c r="E27" s="215">
        <v>0</v>
      </c>
      <c r="F27" s="216">
        <v>0</v>
      </c>
      <c r="G27" s="210"/>
      <c r="H27" s="220" t="s">
        <v>26</v>
      </c>
      <c r="I27" s="223">
        <v>0</v>
      </c>
      <c r="J27" s="224">
        <v>0</v>
      </c>
    </row>
    <row r="28" spans="4:13" ht="15" customHeight="1" x14ac:dyDescent="0.3">
      <c r="D28" s="129" t="s">
        <v>27</v>
      </c>
      <c r="E28" s="215">
        <v>0</v>
      </c>
      <c r="F28" s="216">
        <v>0</v>
      </c>
      <c r="G28" s="210"/>
      <c r="H28" s="220" t="s">
        <v>28</v>
      </c>
      <c r="I28" s="223">
        <f>SUM(I29:I31)</f>
        <v>509608</v>
      </c>
      <c r="J28" s="216">
        <f>SUM(J29:J31)</f>
        <v>509608</v>
      </c>
    </row>
    <row r="29" spans="4:13" ht="14.25" customHeight="1" x14ac:dyDescent="0.3">
      <c r="D29" s="129" t="s">
        <v>29</v>
      </c>
      <c r="E29" s="215">
        <v>169071.11</v>
      </c>
      <c r="F29" s="216">
        <v>200933.86</v>
      </c>
      <c r="G29" s="210"/>
      <c r="H29" s="220" t="s">
        <v>30</v>
      </c>
      <c r="I29" s="223">
        <v>509608</v>
      </c>
      <c r="J29" s="223">
        <v>509608</v>
      </c>
    </row>
    <row r="30" spans="4:13" ht="23.25" customHeight="1" x14ac:dyDescent="0.3">
      <c r="D30" s="129" t="s">
        <v>31</v>
      </c>
      <c r="E30" s="215">
        <v>0</v>
      </c>
      <c r="F30" s="216">
        <v>0</v>
      </c>
      <c r="G30" s="210"/>
      <c r="H30" s="220" t="s">
        <v>32</v>
      </c>
      <c r="I30" s="223">
        <v>0</v>
      </c>
      <c r="J30" s="216">
        <v>0</v>
      </c>
    </row>
    <row r="31" spans="4:13" ht="14.25" customHeight="1" x14ac:dyDescent="0.3">
      <c r="D31" s="129" t="s">
        <v>33</v>
      </c>
      <c r="E31" s="215">
        <v>0</v>
      </c>
      <c r="F31" s="216">
        <v>0</v>
      </c>
      <c r="G31" s="210"/>
      <c r="H31" s="220" t="s">
        <v>34</v>
      </c>
      <c r="I31" s="223">
        <v>0</v>
      </c>
      <c r="J31" s="216">
        <v>0</v>
      </c>
    </row>
    <row r="32" spans="4:13" x14ac:dyDescent="0.3">
      <c r="D32" s="129" t="s">
        <v>35</v>
      </c>
      <c r="E32" s="215">
        <v>5939.95</v>
      </c>
      <c r="F32" s="216">
        <v>5940.77</v>
      </c>
      <c r="G32" s="210"/>
      <c r="H32" s="220" t="s">
        <v>36</v>
      </c>
      <c r="I32" s="223">
        <f>SUM(I33:I34)</f>
        <v>0</v>
      </c>
      <c r="J32" s="216">
        <f>SUM(J33:J34)</f>
        <v>0</v>
      </c>
    </row>
    <row r="33" spans="4:12" ht="16.5" customHeight="1" x14ac:dyDescent="0.3">
      <c r="D33" s="129" t="s">
        <v>37</v>
      </c>
      <c r="E33" s="215">
        <v>10603393.630000001</v>
      </c>
      <c r="F33" s="216">
        <v>10602976.810000001</v>
      </c>
      <c r="G33" s="210"/>
      <c r="H33" s="220" t="s">
        <v>38</v>
      </c>
      <c r="I33" s="223">
        <v>0</v>
      </c>
      <c r="J33" s="216">
        <v>0</v>
      </c>
    </row>
    <row r="34" spans="4:12" ht="16.5" customHeight="1" x14ac:dyDescent="0.3">
      <c r="D34" s="129" t="s">
        <v>39</v>
      </c>
      <c r="E34" s="215">
        <f>SUM(E35:E39)</f>
        <v>91034</v>
      </c>
      <c r="F34" s="216">
        <f>SUM(F35:F39)</f>
        <v>91034</v>
      </c>
      <c r="G34" s="210"/>
      <c r="H34" s="220" t="s">
        <v>40</v>
      </c>
      <c r="I34" s="223">
        <v>0</v>
      </c>
      <c r="J34" s="216">
        <v>0</v>
      </c>
    </row>
    <row r="35" spans="4:12" ht="21" customHeight="1" x14ac:dyDescent="0.3">
      <c r="D35" s="129" t="s">
        <v>41</v>
      </c>
      <c r="E35" s="215">
        <v>2070</v>
      </c>
      <c r="F35" s="216">
        <v>2070</v>
      </c>
      <c r="G35" s="210"/>
      <c r="H35" s="220" t="s">
        <v>42</v>
      </c>
      <c r="I35" s="223">
        <v>0</v>
      </c>
      <c r="J35" s="216">
        <v>0</v>
      </c>
    </row>
    <row r="36" spans="4:12" ht="25.5" customHeight="1" x14ac:dyDescent="0.3">
      <c r="D36" s="129" t="s">
        <v>43</v>
      </c>
      <c r="E36" s="215">
        <v>0</v>
      </c>
      <c r="F36" s="216">
        <v>0</v>
      </c>
      <c r="G36" s="210"/>
      <c r="H36" s="220" t="s">
        <v>44</v>
      </c>
      <c r="I36" s="223">
        <f>SUM(I37:I39)</f>
        <v>0</v>
      </c>
      <c r="J36" s="216">
        <f>SUM(J37:J39)</f>
        <v>0</v>
      </c>
      <c r="L36" s="140" t="s">
        <v>676</v>
      </c>
    </row>
    <row r="37" spans="4:12" ht="20.399999999999999" x14ac:dyDescent="0.3">
      <c r="D37" s="129" t="s">
        <v>45</v>
      </c>
      <c r="E37" s="215">
        <v>0</v>
      </c>
      <c r="F37" s="216">
        <v>0</v>
      </c>
      <c r="G37" s="210"/>
      <c r="H37" s="220" t="s">
        <v>46</v>
      </c>
      <c r="I37" s="223">
        <v>0</v>
      </c>
      <c r="J37" s="216">
        <v>0</v>
      </c>
    </row>
    <row r="38" spans="4:12" ht="16.5" customHeight="1" x14ac:dyDescent="0.3">
      <c r="D38" s="129" t="s">
        <v>47</v>
      </c>
      <c r="E38" s="215">
        <v>0</v>
      </c>
      <c r="F38" s="216">
        <v>0</v>
      </c>
      <c r="G38" s="210"/>
      <c r="H38" s="220" t="s">
        <v>48</v>
      </c>
      <c r="I38" s="223">
        <v>0</v>
      </c>
      <c r="J38" s="216">
        <v>0</v>
      </c>
    </row>
    <row r="39" spans="4:12" ht="13.5" customHeight="1" x14ac:dyDescent="0.3">
      <c r="D39" s="129" t="s">
        <v>49</v>
      </c>
      <c r="E39" s="215">
        <v>88964</v>
      </c>
      <c r="F39" s="215">
        <v>88964</v>
      </c>
      <c r="G39" s="210"/>
      <c r="H39" s="220" t="s">
        <v>50</v>
      </c>
      <c r="I39" s="223">
        <v>0</v>
      </c>
      <c r="J39" s="216">
        <v>0</v>
      </c>
    </row>
    <row r="40" spans="4:12" ht="27.75" customHeight="1" x14ac:dyDescent="0.3">
      <c r="D40" s="129" t="s">
        <v>51</v>
      </c>
      <c r="E40" s="215">
        <f>SUM(E41:E45)</f>
        <v>0</v>
      </c>
      <c r="F40" s="217">
        <f>SUM(F41:F45)</f>
        <v>0</v>
      </c>
      <c r="G40" s="210"/>
      <c r="H40" s="220" t="s">
        <v>52</v>
      </c>
      <c r="I40" s="223">
        <f>SUM(I41:I46)</f>
        <v>40550753.009999998</v>
      </c>
      <c r="J40" s="216">
        <f>SUM(J41:J46)</f>
        <v>43781554</v>
      </c>
    </row>
    <row r="41" spans="4:12" x14ac:dyDescent="0.3">
      <c r="D41" s="129" t="s">
        <v>53</v>
      </c>
      <c r="E41" s="215">
        <v>0</v>
      </c>
      <c r="F41" s="216">
        <v>0</v>
      </c>
      <c r="G41" s="210"/>
      <c r="H41" s="220" t="s">
        <v>54</v>
      </c>
      <c r="I41" s="223">
        <v>40550753.009999998</v>
      </c>
      <c r="J41" s="216">
        <v>43781554</v>
      </c>
    </row>
    <row r="42" spans="4:12" ht="18.75" customHeight="1" x14ac:dyDescent="0.3">
      <c r="D42" s="129" t="s">
        <v>55</v>
      </c>
      <c r="E42" s="215">
        <v>0</v>
      </c>
      <c r="F42" s="216">
        <v>0</v>
      </c>
      <c r="G42" s="210"/>
      <c r="H42" s="220" t="s">
        <v>56</v>
      </c>
      <c r="I42" s="223">
        <v>0</v>
      </c>
      <c r="J42" s="216">
        <v>0</v>
      </c>
    </row>
    <row r="43" spans="4:12" ht="15" customHeight="1" x14ac:dyDescent="0.3">
      <c r="D43" s="129" t="s">
        <v>57</v>
      </c>
      <c r="E43" s="215">
        <v>0</v>
      </c>
      <c r="F43" s="216">
        <v>0</v>
      </c>
      <c r="G43" s="210"/>
      <c r="H43" s="220" t="s">
        <v>58</v>
      </c>
      <c r="I43" s="223">
        <v>0</v>
      </c>
      <c r="J43" s="216">
        <v>0</v>
      </c>
    </row>
    <row r="44" spans="4:12" ht="26.25" customHeight="1" x14ac:dyDescent="0.3">
      <c r="D44" s="129" t="s">
        <v>59</v>
      </c>
      <c r="E44" s="215">
        <v>0</v>
      </c>
      <c r="F44" s="216">
        <v>0</v>
      </c>
      <c r="G44" s="210"/>
      <c r="H44" s="220" t="s">
        <v>60</v>
      </c>
      <c r="I44" s="223">
        <v>0</v>
      </c>
      <c r="J44" s="216">
        <v>0</v>
      </c>
    </row>
    <row r="45" spans="4:12" ht="26.25" customHeight="1" x14ac:dyDescent="0.3">
      <c r="D45" s="129" t="s">
        <v>61</v>
      </c>
      <c r="E45" s="215">
        <v>0</v>
      </c>
      <c r="F45" s="216">
        <v>0</v>
      </c>
      <c r="G45" s="210"/>
      <c r="H45" s="220" t="s">
        <v>62</v>
      </c>
      <c r="I45" s="223">
        <v>0</v>
      </c>
      <c r="J45" s="216">
        <v>0</v>
      </c>
    </row>
    <row r="46" spans="4:12" ht="12" customHeight="1" x14ac:dyDescent="0.3">
      <c r="D46" s="129" t="s">
        <v>63</v>
      </c>
      <c r="E46" s="215">
        <v>0</v>
      </c>
      <c r="F46" s="216">
        <v>0</v>
      </c>
      <c r="G46" s="210"/>
      <c r="H46" s="220" t="s">
        <v>64</v>
      </c>
      <c r="I46" s="223">
        <v>0</v>
      </c>
      <c r="J46" s="216">
        <v>0</v>
      </c>
    </row>
    <row r="47" spans="4:12" ht="16.5" customHeight="1" x14ac:dyDescent="0.3">
      <c r="D47" s="129" t="s">
        <v>65</v>
      </c>
      <c r="E47" s="215">
        <f>+E48+E49</f>
        <v>0</v>
      </c>
      <c r="F47" s="217">
        <f>+F48+F49</f>
        <v>0</v>
      </c>
      <c r="G47" s="210"/>
      <c r="H47" s="220" t="s">
        <v>66</v>
      </c>
      <c r="I47" s="223">
        <f>+I48+I49+I50</f>
        <v>0</v>
      </c>
      <c r="J47" s="216">
        <f>+J48+J49+J50</f>
        <v>0</v>
      </c>
    </row>
    <row r="48" spans="4:12" ht="24.75" customHeight="1" x14ac:dyDescent="0.3">
      <c r="D48" s="129" t="s">
        <v>67</v>
      </c>
      <c r="E48" s="215">
        <v>0</v>
      </c>
      <c r="F48" s="216">
        <v>0</v>
      </c>
      <c r="G48" s="210"/>
      <c r="H48" s="220" t="s">
        <v>68</v>
      </c>
      <c r="I48" s="223">
        <v>0</v>
      </c>
      <c r="J48" s="216">
        <v>0</v>
      </c>
    </row>
    <row r="49" spans="4:10" x14ac:dyDescent="0.3">
      <c r="D49" s="129" t="s">
        <v>69</v>
      </c>
      <c r="E49" s="215">
        <v>0</v>
      </c>
      <c r="F49" s="216">
        <v>0</v>
      </c>
      <c r="G49" s="210"/>
      <c r="H49" s="220" t="s">
        <v>70</v>
      </c>
      <c r="I49" s="223">
        <v>0</v>
      </c>
      <c r="J49" s="216">
        <v>0</v>
      </c>
    </row>
    <row r="50" spans="4:10" x14ac:dyDescent="0.3">
      <c r="D50" s="129" t="s">
        <v>71</v>
      </c>
      <c r="E50" s="215">
        <f>+E51+E52+E53+E54</f>
        <v>0</v>
      </c>
      <c r="F50" s="216">
        <f>+F51+F52+F53+F54</f>
        <v>0</v>
      </c>
      <c r="G50" s="210"/>
      <c r="H50" s="220" t="s">
        <v>72</v>
      </c>
      <c r="I50" s="223">
        <v>0</v>
      </c>
      <c r="J50" s="216">
        <v>0</v>
      </c>
    </row>
    <row r="51" spans="4:10" ht="16.5" customHeight="1" x14ac:dyDescent="0.3">
      <c r="D51" s="129" t="s">
        <v>73</v>
      </c>
      <c r="E51" s="215">
        <v>0</v>
      </c>
      <c r="F51" s="216">
        <v>0</v>
      </c>
      <c r="G51" s="210"/>
      <c r="H51" s="220" t="s">
        <v>74</v>
      </c>
      <c r="I51" s="223">
        <f>+I52+I53+I54</f>
        <v>0</v>
      </c>
      <c r="J51" s="216">
        <f>+J52+J53+J54</f>
        <v>0</v>
      </c>
    </row>
    <row r="52" spans="4:10" ht="16.5" customHeight="1" x14ac:dyDescent="0.3">
      <c r="D52" s="129" t="s">
        <v>75</v>
      </c>
      <c r="E52" s="215">
        <v>0</v>
      </c>
      <c r="F52" s="216">
        <v>0</v>
      </c>
      <c r="G52" s="210"/>
      <c r="H52" s="220" t="s">
        <v>76</v>
      </c>
      <c r="I52" s="223">
        <v>0</v>
      </c>
      <c r="J52" s="216">
        <v>0</v>
      </c>
    </row>
    <row r="53" spans="4:10" ht="26.25" customHeight="1" x14ac:dyDescent="0.3">
      <c r="D53" s="129" t="s">
        <v>77</v>
      </c>
      <c r="E53" s="215">
        <v>0</v>
      </c>
      <c r="F53" s="216">
        <v>0</v>
      </c>
      <c r="G53" s="210"/>
      <c r="H53" s="220" t="s">
        <v>78</v>
      </c>
      <c r="I53" s="223">
        <v>0</v>
      </c>
      <c r="J53" s="216">
        <v>0</v>
      </c>
    </row>
    <row r="54" spans="4:10" x14ac:dyDescent="0.3">
      <c r="D54" s="129" t="s">
        <v>79</v>
      </c>
      <c r="E54" s="215">
        <v>0</v>
      </c>
      <c r="F54" s="216">
        <v>0</v>
      </c>
      <c r="G54" s="210"/>
      <c r="H54" s="220" t="s">
        <v>80</v>
      </c>
      <c r="I54" s="223">
        <v>0</v>
      </c>
      <c r="J54" s="216">
        <v>0</v>
      </c>
    </row>
    <row r="55" spans="4:10" ht="27" customHeight="1" x14ac:dyDescent="0.3">
      <c r="D55" s="128" t="s">
        <v>81</v>
      </c>
      <c r="E55" s="215">
        <f>+E50+E47+E40+E34+E26+E18</f>
        <v>58199979.189999998</v>
      </c>
      <c r="F55" s="139">
        <f>+F50+F47+F40+F34+F26+F18</f>
        <v>56737633.289999992</v>
      </c>
      <c r="G55" s="210"/>
      <c r="H55" s="219" t="s">
        <v>82</v>
      </c>
      <c r="I55" s="223">
        <f>+I51+I47+I40+I36+I32+I28+I18</f>
        <v>52261721.329999998</v>
      </c>
      <c r="J55" s="216">
        <f>+J51+J47+J40+J36+J32+J28+J18</f>
        <v>52012275.969999999</v>
      </c>
    </row>
    <row r="56" spans="4:10" ht="5.25" customHeight="1" x14ac:dyDescent="0.3">
      <c r="D56" s="129"/>
      <c r="E56" s="139"/>
      <c r="F56" s="139"/>
      <c r="G56" s="139"/>
      <c r="H56" s="220"/>
      <c r="I56" s="225"/>
      <c r="J56" s="226"/>
    </row>
    <row r="57" spans="4:10" x14ac:dyDescent="0.3">
      <c r="D57" s="229" t="s">
        <v>83</v>
      </c>
      <c r="E57" s="215"/>
      <c r="F57" s="217"/>
      <c r="G57" s="64"/>
      <c r="H57" s="228" t="s">
        <v>84</v>
      </c>
      <c r="I57" s="132"/>
      <c r="J57" s="132"/>
    </row>
    <row r="58" spans="4:10" x14ac:dyDescent="0.3">
      <c r="D58" s="129" t="s">
        <v>85</v>
      </c>
      <c r="E58" s="139">
        <v>0</v>
      </c>
      <c r="F58" s="139">
        <v>0</v>
      </c>
      <c r="G58" s="64"/>
      <c r="H58" s="220" t="s">
        <v>86</v>
      </c>
      <c r="I58" s="141">
        <v>0</v>
      </c>
      <c r="J58" s="141">
        <v>0</v>
      </c>
    </row>
    <row r="59" spans="4:10" ht="11.25" customHeight="1" x14ac:dyDescent="0.3">
      <c r="D59" s="129" t="s">
        <v>87</v>
      </c>
      <c r="E59" s="139">
        <v>0</v>
      </c>
      <c r="F59" s="139">
        <v>0</v>
      </c>
      <c r="G59" s="64"/>
      <c r="H59" s="220" t="s">
        <v>88</v>
      </c>
      <c r="I59" s="141">
        <v>10084758.130000001</v>
      </c>
      <c r="J59" s="141">
        <v>10084758.130000001</v>
      </c>
    </row>
    <row r="60" spans="4:10" ht="17.25" customHeight="1" x14ac:dyDescent="0.3">
      <c r="D60" s="129" t="s">
        <v>89</v>
      </c>
      <c r="E60" s="141">
        <v>1462517.83</v>
      </c>
      <c r="F60" s="141">
        <v>1462517.83</v>
      </c>
      <c r="G60" s="64"/>
      <c r="H60" s="220" t="s">
        <v>90</v>
      </c>
      <c r="I60" s="141">
        <v>0</v>
      </c>
      <c r="J60" s="141">
        <v>0</v>
      </c>
    </row>
    <row r="61" spans="4:10" ht="12" customHeight="1" x14ac:dyDescent="0.3">
      <c r="D61" s="129" t="s">
        <v>91</v>
      </c>
      <c r="E61" s="141">
        <v>21750705.170000002</v>
      </c>
      <c r="F61" s="141">
        <v>21650598.48</v>
      </c>
      <c r="G61" s="64"/>
      <c r="H61" s="220" t="s">
        <v>92</v>
      </c>
      <c r="I61" s="141">
        <v>0</v>
      </c>
      <c r="J61" s="141">
        <v>0</v>
      </c>
    </row>
    <row r="62" spans="4:10" ht="20.399999999999999" x14ac:dyDescent="0.3">
      <c r="D62" s="129" t="s">
        <v>93</v>
      </c>
      <c r="E62" s="141">
        <v>1128290.24</v>
      </c>
      <c r="F62" s="141">
        <v>67934.240000000005</v>
      </c>
      <c r="G62" s="64"/>
      <c r="H62" s="220" t="s">
        <v>94</v>
      </c>
      <c r="I62" s="141">
        <v>0</v>
      </c>
      <c r="J62" s="141">
        <v>0</v>
      </c>
    </row>
    <row r="63" spans="4:10" ht="17.25" customHeight="1" x14ac:dyDescent="0.3">
      <c r="D63" s="129" t="s">
        <v>95</v>
      </c>
      <c r="E63" s="141">
        <v>0</v>
      </c>
      <c r="F63" s="141">
        <v>0</v>
      </c>
      <c r="G63" s="64"/>
      <c r="H63" s="220" t="s">
        <v>96</v>
      </c>
      <c r="I63" s="141">
        <v>0</v>
      </c>
      <c r="J63" s="141">
        <v>0</v>
      </c>
    </row>
    <row r="64" spans="4:10" ht="13.5" customHeight="1" x14ac:dyDescent="0.3">
      <c r="D64" s="129" t="s">
        <v>97</v>
      </c>
      <c r="E64" s="141">
        <v>0</v>
      </c>
      <c r="F64" s="141">
        <v>0</v>
      </c>
      <c r="G64" s="64"/>
      <c r="H64" s="220"/>
      <c r="I64" s="131"/>
      <c r="J64" s="131"/>
    </row>
    <row r="65" spans="4:10" ht="18" customHeight="1" x14ac:dyDescent="0.3">
      <c r="D65" s="129" t="s">
        <v>98</v>
      </c>
      <c r="E65" s="141">
        <v>0</v>
      </c>
      <c r="F65" s="141">
        <v>0</v>
      </c>
      <c r="G65" s="64"/>
      <c r="H65" s="220" t="s">
        <v>99</v>
      </c>
      <c r="I65" s="141">
        <f>SUM(I58:I63)</f>
        <v>10084758.130000001</v>
      </c>
      <c r="J65" s="141">
        <f>SUM(J58:J63)</f>
        <v>10084758.130000001</v>
      </c>
    </row>
    <row r="66" spans="4:10" x14ac:dyDescent="0.3">
      <c r="D66" s="129" t="s">
        <v>100</v>
      </c>
      <c r="E66" s="141">
        <v>0</v>
      </c>
      <c r="F66" s="141">
        <v>0</v>
      </c>
      <c r="G66" s="64"/>
      <c r="H66" s="220" t="s">
        <v>101</v>
      </c>
      <c r="I66" s="141">
        <f>+I55+I65</f>
        <v>62346479.460000001</v>
      </c>
      <c r="J66" s="141">
        <f>+J55+J65</f>
        <v>62097034.100000001</v>
      </c>
    </row>
    <row r="67" spans="4:10" ht="17.25" customHeight="1" x14ac:dyDescent="0.3">
      <c r="D67" s="129" t="s">
        <v>102</v>
      </c>
      <c r="E67" s="141">
        <f>SUM(E58:E66)</f>
        <v>24341513.239999998</v>
      </c>
      <c r="F67" s="141">
        <f>SUM(F58:F66)</f>
        <v>23181050.550000001</v>
      </c>
      <c r="G67" s="64"/>
      <c r="H67" s="220"/>
      <c r="I67" s="141"/>
      <c r="J67" s="141"/>
    </row>
    <row r="68" spans="4:10" x14ac:dyDescent="0.3">
      <c r="D68" s="129" t="s">
        <v>104</v>
      </c>
      <c r="E68" s="141">
        <f>+E55+E67</f>
        <v>82541492.429999992</v>
      </c>
      <c r="F68" s="141">
        <f>+F55+F67</f>
        <v>79918683.839999989</v>
      </c>
      <c r="G68" s="64"/>
      <c r="H68" s="228" t="s">
        <v>103</v>
      </c>
      <c r="I68" s="141"/>
      <c r="J68" s="141"/>
    </row>
    <row r="69" spans="4:10" ht="14.25" customHeight="1" x14ac:dyDescent="0.3">
      <c r="D69" s="129"/>
      <c r="E69" s="142"/>
      <c r="F69" s="142"/>
      <c r="G69" s="64"/>
      <c r="H69" s="220" t="s">
        <v>105</v>
      </c>
      <c r="I69" s="141">
        <f>+I70+I71+I72</f>
        <v>22074715.969999999</v>
      </c>
      <c r="J69" s="141">
        <f>+J70+J71+J72</f>
        <v>22074715.969999999</v>
      </c>
    </row>
    <row r="70" spans="4:10" ht="13.5" customHeight="1" x14ac:dyDescent="0.3">
      <c r="D70" s="129"/>
      <c r="E70" s="249"/>
      <c r="F70" s="249"/>
      <c r="G70" s="64"/>
      <c r="H70" s="220" t="s">
        <v>106</v>
      </c>
      <c r="I70" s="141">
        <v>0</v>
      </c>
      <c r="J70" s="141">
        <v>0</v>
      </c>
    </row>
    <row r="71" spans="4:10" x14ac:dyDescent="0.3">
      <c r="D71" s="129"/>
      <c r="E71" s="129"/>
      <c r="F71" s="129"/>
      <c r="G71" s="64"/>
      <c r="H71" s="220" t="s">
        <v>107</v>
      </c>
      <c r="I71" s="141">
        <v>0</v>
      </c>
      <c r="J71" s="141">
        <v>0</v>
      </c>
    </row>
    <row r="72" spans="4:10" x14ac:dyDescent="0.3">
      <c r="D72" s="129"/>
      <c r="E72" s="129"/>
      <c r="F72" s="129"/>
      <c r="G72" s="64"/>
      <c r="H72" s="220" t="s">
        <v>108</v>
      </c>
      <c r="I72" s="141">
        <v>22074715.969999999</v>
      </c>
      <c r="J72" s="141">
        <v>22074715.969999999</v>
      </c>
    </row>
    <row r="73" spans="4:10" ht="16.5" customHeight="1" x14ac:dyDescent="0.3">
      <c r="D73" s="129"/>
      <c r="E73" s="129"/>
      <c r="F73" s="129"/>
      <c r="G73" s="64"/>
      <c r="H73" s="220" t="s">
        <v>109</v>
      </c>
      <c r="I73" s="141">
        <f>+I74+I75+I78</f>
        <v>-1879703</v>
      </c>
      <c r="J73" s="141">
        <f>+J74+J75+J76+J77+J78</f>
        <v>-4253066.2300000004</v>
      </c>
    </row>
    <row r="74" spans="4:10" x14ac:dyDescent="0.3">
      <c r="D74" s="129"/>
      <c r="E74" s="129"/>
      <c r="F74" s="129"/>
      <c r="G74" s="64"/>
      <c r="H74" s="220" t="s">
        <v>110</v>
      </c>
      <c r="I74" s="141">
        <v>2315677.31</v>
      </c>
      <c r="J74" s="141">
        <v>4843831.6100000003</v>
      </c>
    </row>
    <row r="75" spans="4:10" x14ac:dyDescent="0.3">
      <c r="D75" s="129"/>
      <c r="E75" s="129"/>
      <c r="F75" s="129"/>
      <c r="G75" s="64"/>
      <c r="H75" s="220" t="s">
        <v>111</v>
      </c>
      <c r="I75" s="141">
        <v>-4191594.33</v>
      </c>
      <c r="J75" s="141">
        <v>-9130279.3000000007</v>
      </c>
    </row>
    <row r="76" spans="4:10" x14ac:dyDescent="0.3">
      <c r="D76" s="129"/>
      <c r="E76" s="129"/>
      <c r="F76" s="129"/>
      <c r="G76" s="64"/>
      <c r="H76" s="220" t="s">
        <v>112</v>
      </c>
      <c r="I76" s="141">
        <v>0</v>
      </c>
      <c r="J76" s="141">
        <v>0</v>
      </c>
    </row>
    <row r="77" spans="4:10" x14ac:dyDescent="0.3">
      <c r="D77" s="129"/>
      <c r="E77" s="129"/>
      <c r="F77" s="129"/>
      <c r="G77" s="64"/>
      <c r="H77" s="220" t="s">
        <v>113</v>
      </c>
      <c r="I77" s="141">
        <v>0</v>
      </c>
      <c r="J77" s="141">
        <v>0</v>
      </c>
    </row>
    <row r="78" spans="4:10" ht="14.25" customHeight="1" x14ac:dyDescent="0.3">
      <c r="D78" s="129"/>
      <c r="E78" s="129"/>
      <c r="F78" s="129"/>
      <c r="G78" s="64"/>
      <c r="H78" s="220" t="s">
        <v>114</v>
      </c>
      <c r="I78" s="141">
        <v>-3785.98</v>
      </c>
      <c r="J78" s="141">
        <v>33381.46</v>
      </c>
    </row>
    <row r="79" spans="4:10" ht="20.399999999999999" x14ac:dyDescent="0.3">
      <c r="D79" s="129"/>
      <c r="E79" s="129"/>
      <c r="F79" s="129"/>
      <c r="G79" s="64"/>
      <c r="H79" s="220" t="s">
        <v>115</v>
      </c>
      <c r="I79" s="141">
        <f>+I80+I81</f>
        <v>0</v>
      </c>
      <c r="J79" s="141">
        <f>+J80+J81</f>
        <v>0</v>
      </c>
    </row>
    <row r="80" spans="4:10" x14ac:dyDescent="0.3">
      <c r="D80" s="129"/>
      <c r="E80" s="129"/>
      <c r="F80" s="129"/>
      <c r="G80" s="64"/>
      <c r="H80" s="220" t="s">
        <v>116</v>
      </c>
      <c r="I80" s="141">
        <v>0</v>
      </c>
      <c r="J80" s="141">
        <v>0</v>
      </c>
    </row>
    <row r="81" spans="4:10" x14ac:dyDescent="0.3">
      <c r="D81" s="129"/>
      <c r="E81" s="129"/>
      <c r="F81" s="129"/>
      <c r="G81" s="64"/>
      <c r="H81" s="220" t="s">
        <v>117</v>
      </c>
      <c r="I81" s="141">
        <v>0</v>
      </c>
      <c r="J81" s="141">
        <v>0</v>
      </c>
    </row>
    <row r="82" spans="4:10" ht="16.5" customHeight="1" x14ac:dyDescent="0.3">
      <c r="D82" s="129"/>
      <c r="E82" s="129"/>
      <c r="F82" s="129"/>
      <c r="G82" s="64"/>
      <c r="H82" s="220" t="s">
        <v>118</v>
      </c>
      <c r="I82" s="141">
        <f>+I69+I73+I79</f>
        <v>20195012.969999999</v>
      </c>
      <c r="J82" s="141">
        <f>+J69+J73+J79</f>
        <v>17821649.739999998</v>
      </c>
    </row>
    <row r="83" spans="4:10" ht="12.75" customHeight="1" x14ac:dyDescent="0.3">
      <c r="D83" s="130"/>
      <c r="E83" s="130"/>
      <c r="F83" s="130"/>
      <c r="G83" s="126"/>
      <c r="H83" s="222" t="s">
        <v>119</v>
      </c>
      <c r="I83" s="227">
        <f>+I66+I82</f>
        <v>82541492.430000007</v>
      </c>
      <c r="J83" s="227">
        <f>+J82+J66</f>
        <v>79918683.840000004</v>
      </c>
    </row>
  </sheetData>
  <mergeCells count="12">
    <mergeCell ref="D7:J7"/>
    <mergeCell ref="D9:J9"/>
    <mergeCell ref="D10:J10"/>
    <mergeCell ref="D11:J11"/>
    <mergeCell ref="D12:J12"/>
    <mergeCell ref="J13:J15"/>
    <mergeCell ref="F13:F15"/>
    <mergeCell ref="D13:D15"/>
    <mergeCell ref="E13:E15"/>
    <mergeCell ref="G13:G15"/>
    <mergeCell ref="H13:H15"/>
    <mergeCell ref="I13:I1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workbookViewId="0">
      <selection activeCell="F42" sqref="F42"/>
    </sheetView>
  </sheetViews>
  <sheetFormatPr baseColWidth="10" defaultRowHeight="14.4" x14ac:dyDescent="0.3"/>
  <cols>
    <col min="3" max="3" width="42.5546875" customWidth="1"/>
    <col min="4" max="4" width="13.33203125" bestFit="1" customWidth="1"/>
    <col min="5" max="5" width="13" customWidth="1"/>
    <col min="6" max="6" width="13.109375" customWidth="1"/>
    <col min="7" max="7" width="14" customWidth="1"/>
    <col min="8" max="8" width="13.6640625" customWidth="1"/>
    <col min="9" max="9" width="14.44140625" customWidth="1"/>
  </cols>
  <sheetData>
    <row r="3" spans="3:9" ht="24.75" customHeight="1" x14ac:dyDescent="0.3">
      <c r="C3" s="361" t="s">
        <v>510</v>
      </c>
      <c r="D3" s="361"/>
      <c r="E3" s="361"/>
      <c r="F3" s="361"/>
      <c r="G3" s="361"/>
      <c r="H3" s="361"/>
      <c r="I3" s="361"/>
    </row>
    <row r="4" spans="3:9" ht="24.75" customHeight="1" x14ac:dyDescent="0.3">
      <c r="C4" s="368" t="s">
        <v>511</v>
      </c>
      <c r="D4" s="368"/>
      <c r="E4" s="368"/>
      <c r="F4" s="368"/>
      <c r="G4" s="368"/>
      <c r="H4" s="368"/>
      <c r="I4" s="368"/>
    </row>
    <row r="5" spans="3:9" x14ac:dyDescent="0.3">
      <c r="C5" s="276" t="s">
        <v>673</v>
      </c>
      <c r="D5" s="306"/>
      <c r="E5" s="306"/>
      <c r="F5" s="306"/>
      <c r="G5" s="306"/>
      <c r="H5" s="306"/>
      <c r="I5" s="277"/>
    </row>
    <row r="6" spans="3:9" x14ac:dyDescent="0.3">
      <c r="C6" s="271" t="s">
        <v>364</v>
      </c>
      <c r="D6" s="286"/>
      <c r="E6" s="286"/>
      <c r="F6" s="286"/>
      <c r="G6" s="286"/>
      <c r="H6" s="286"/>
      <c r="I6" s="272"/>
    </row>
    <row r="7" spans="3:9" x14ac:dyDescent="0.3">
      <c r="C7" s="271" t="s">
        <v>512</v>
      </c>
      <c r="D7" s="286"/>
      <c r="E7" s="286"/>
      <c r="F7" s="286"/>
      <c r="G7" s="286"/>
      <c r="H7" s="286"/>
      <c r="I7" s="272"/>
    </row>
    <row r="8" spans="3:9" x14ac:dyDescent="0.3">
      <c r="C8" s="271" t="s">
        <v>684</v>
      </c>
      <c r="D8" s="286"/>
      <c r="E8" s="286"/>
      <c r="F8" s="286"/>
      <c r="G8" s="286"/>
      <c r="H8" s="286"/>
      <c r="I8" s="272"/>
    </row>
    <row r="9" spans="3:9" x14ac:dyDescent="0.3">
      <c r="C9" s="307" t="s">
        <v>1</v>
      </c>
      <c r="D9" s="308"/>
      <c r="E9" s="308"/>
      <c r="F9" s="308"/>
      <c r="G9" s="308"/>
      <c r="H9" s="308"/>
      <c r="I9" s="309"/>
    </row>
    <row r="10" spans="3:9" x14ac:dyDescent="0.3">
      <c r="C10" s="314" t="s">
        <v>2</v>
      </c>
      <c r="D10" s="273" t="s">
        <v>366</v>
      </c>
      <c r="E10" s="274"/>
      <c r="F10" s="274"/>
      <c r="G10" s="274"/>
      <c r="H10" s="275"/>
      <c r="I10" s="314" t="s">
        <v>454</v>
      </c>
    </row>
    <row r="11" spans="3:9" x14ac:dyDescent="0.3">
      <c r="C11" s="334"/>
      <c r="D11" s="314" t="s">
        <v>228</v>
      </c>
      <c r="E11" s="71" t="s">
        <v>276</v>
      </c>
      <c r="F11" s="314" t="s">
        <v>278</v>
      </c>
      <c r="G11" s="314" t="s">
        <v>229</v>
      </c>
      <c r="H11" s="314" t="s">
        <v>231</v>
      </c>
      <c r="I11" s="334"/>
    </row>
    <row r="12" spans="3:9" x14ac:dyDescent="0.3">
      <c r="C12" s="334"/>
      <c r="D12" s="334"/>
      <c r="E12" s="71" t="s">
        <v>277</v>
      </c>
      <c r="F12" s="334"/>
      <c r="G12" s="334"/>
      <c r="H12" s="334"/>
      <c r="I12" s="334"/>
    </row>
    <row r="13" spans="3:9" x14ac:dyDescent="0.3">
      <c r="C13" s="85" t="s">
        <v>513</v>
      </c>
      <c r="D13" s="199">
        <f>SUM(D14:D25)</f>
        <v>205725440</v>
      </c>
      <c r="E13" s="199">
        <f t="shared" ref="E13:I13" si="0">SUM(E14:E25)</f>
        <v>0</v>
      </c>
      <c r="F13" s="199">
        <f t="shared" si="0"/>
        <v>205725440</v>
      </c>
      <c r="G13" s="199">
        <f t="shared" si="0"/>
        <v>43915523.010000005</v>
      </c>
      <c r="H13" s="199">
        <f t="shared" si="0"/>
        <v>38063997.950000003</v>
      </c>
      <c r="I13" s="199">
        <f t="shared" si="0"/>
        <v>161809916.99000001</v>
      </c>
    </row>
    <row r="14" spans="3:9" x14ac:dyDescent="0.3">
      <c r="C14" s="54" t="s">
        <v>514</v>
      </c>
      <c r="D14" s="199">
        <f>+'formato 6 a'!E12</f>
        <v>205725440</v>
      </c>
      <c r="E14" s="199">
        <f>+'formato 6 a'!F12</f>
        <v>0</v>
      </c>
      <c r="F14" s="199">
        <f>+'formato 6 a'!G12</f>
        <v>205725440</v>
      </c>
      <c r="G14" s="199">
        <f>+'formato 6 a'!H12</f>
        <v>43915523.010000005</v>
      </c>
      <c r="H14" s="199">
        <f>+'formato 6 a'!I12</f>
        <v>38063997.950000003</v>
      </c>
      <c r="I14" s="199">
        <f>+F14-G14</f>
        <v>161809916.99000001</v>
      </c>
    </row>
    <row r="15" spans="3:9" x14ac:dyDescent="0.3">
      <c r="C15" s="54" t="s">
        <v>515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</row>
    <row r="16" spans="3:9" x14ac:dyDescent="0.3">
      <c r="C16" s="54" t="s">
        <v>516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</row>
    <row r="17" spans="3:9" x14ac:dyDescent="0.3">
      <c r="C17" s="54" t="s">
        <v>517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</row>
    <row r="18" spans="3:9" x14ac:dyDescent="0.3">
      <c r="C18" s="54" t="s">
        <v>518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</row>
    <row r="19" spans="3:9" x14ac:dyDescent="0.3">
      <c r="C19" s="54" t="s">
        <v>519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</row>
    <row r="20" spans="3:9" x14ac:dyDescent="0.3">
      <c r="C20" s="54" t="s">
        <v>520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</row>
    <row r="21" spans="3:9" x14ac:dyDescent="0.3">
      <c r="C21" s="54" t="s">
        <v>521</v>
      </c>
      <c r="D21" s="134"/>
      <c r="E21" s="134"/>
      <c r="F21" s="134"/>
      <c r="G21" s="134"/>
      <c r="H21" s="134"/>
      <c r="I21" s="134"/>
    </row>
    <row r="22" spans="3:9" x14ac:dyDescent="0.3">
      <c r="C22" s="54" t="s">
        <v>522</v>
      </c>
      <c r="D22" s="134"/>
      <c r="E22" s="134"/>
      <c r="F22" s="134"/>
      <c r="G22" s="134"/>
      <c r="H22" s="134"/>
      <c r="I22" s="134"/>
    </row>
    <row r="23" spans="3:9" x14ac:dyDescent="0.3">
      <c r="C23" s="86" t="s">
        <v>523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</row>
    <row r="24" spans="3:9" x14ac:dyDescent="0.3">
      <c r="C24" s="86" t="s">
        <v>524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</row>
    <row r="25" spans="3:9" x14ac:dyDescent="0.3">
      <c r="C25" s="54" t="s">
        <v>525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</row>
    <row r="26" spans="3:9" x14ac:dyDescent="0.3">
      <c r="C26" s="54"/>
      <c r="D26" s="63"/>
      <c r="E26" s="63"/>
      <c r="F26" s="65"/>
      <c r="G26" s="63"/>
      <c r="H26" s="65"/>
      <c r="I26" s="63"/>
    </row>
    <row r="27" spans="3:9" x14ac:dyDescent="0.3">
      <c r="C27" s="87" t="s">
        <v>526</v>
      </c>
      <c r="D27" s="134">
        <f>+D28+D29+D30+D33+D34</f>
        <v>0</v>
      </c>
      <c r="E27" s="134">
        <f t="shared" ref="E27:I27" si="1">+E28+E29+E30+E33+E34</f>
        <v>0</v>
      </c>
      <c r="F27" s="134">
        <f t="shared" si="1"/>
        <v>0</v>
      </c>
      <c r="G27" s="134">
        <f t="shared" si="1"/>
        <v>0</v>
      </c>
      <c r="H27" s="134">
        <f t="shared" si="1"/>
        <v>0</v>
      </c>
      <c r="I27" s="134">
        <f t="shared" si="1"/>
        <v>0</v>
      </c>
    </row>
    <row r="28" spans="3:9" x14ac:dyDescent="0.3">
      <c r="C28" s="54" t="s">
        <v>514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</row>
    <row r="29" spans="3:9" x14ac:dyDescent="0.3">
      <c r="C29" s="54" t="s">
        <v>515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</row>
    <row r="30" spans="3:9" x14ac:dyDescent="0.3">
      <c r="C30" s="54" t="s">
        <v>516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</row>
    <row r="31" spans="3:9" x14ac:dyDescent="0.3">
      <c r="C31" s="54" t="s">
        <v>517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</row>
    <row r="32" spans="3:9" x14ac:dyDescent="0.3">
      <c r="C32" s="54" t="s">
        <v>518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</row>
    <row r="33" spans="3:9" x14ac:dyDescent="0.3">
      <c r="C33" s="54" t="s">
        <v>519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</row>
    <row r="34" spans="3:9" x14ac:dyDescent="0.3">
      <c r="C34" s="54" t="s">
        <v>520</v>
      </c>
      <c r="D34" s="134">
        <f>+D37+D38</f>
        <v>0</v>
      </c>
      <c r="E34" s="134">
        <f t="shared" ref="E34:I34" si="2">+E37+E38</f>
        <v>0</v>
      </c>
      <c r="F34" s="134">
        <f t="shared" si="2"/>
        <v>0</v>
      </c>
      <c r="G34" s="134">
        <f t="shared" si="2"/>
        <v>0</v>
      </c>
      <c r="H34" s="134">
        <f t="shared" si="2"/>
        <v>0</v>
      </c>
      <c r="I34" s="134">
        <f t="shared" si="2"/>
        <v>0</v>
      </c>
    </row>
    <row r="35" spans="3:9" x14ac:dyDescent="0.3">
      <c r="C35" s="54" t="s">
        <v>521</v>
      </c>
      <c r="D35" s="134"/>
      <c r="E35" s="134"/>
      <c r="F35" s="134"/>
      <c r="G35" s="134"/>
      <c r="H35" s="134"/>
      <c r="I35" s="134"/>
    </row>
    <row r="36" spans="3:9" x14ac:dyDescent="0.3">
      <c r="C36" s="54" t="s">
        <v>522</v>
      </c>
      <c r="D36" s="134"/>
      <c r="E36" s="134"/>
      <c r="F36" s="134"/>
      <c r="G36" s="134"/>
      <c r="H36" s="134"/>
      <c r="I36" s="134"/>
    </row>
    <row r="37" spans="3:9" x14ac:dyDescent="0.3">
      <c r="C37" s="86" t="s">
        <v>523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</row>
    <row r="38" spans="3:9" x14ac:dyDescent="0.3">
      <c r="C38" s="86" t="s">
        <v>524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</row>
    <row r="39" spans="3:9" x14ac:dyDescent="0.3">
      <c r="C39" s="54" t="s">
        <v>525</v>
      </c>
      <c r="D39" s="63"/>
      <c r="E39" s="63"/>
      <c r="F39" s="65"/>
      <c r="G39" s="63"/>
      <c r="H39" s="65"/>
      <c r="I39" s="63"/>
    </row>
    <row r="40" spans="3:9" x14ac:dyDescent="0.3">
      <c r="C40" s="87" t="s">
        <v>527</v>
      </c>
      <c r="D40" s="199">
        <f>+D13+D27</f>
        <v>205725440</v>
      </c>
      <c r="E40" s="199">
        <f t="shared" ref="E40:I40" si="3">+E13+E27</f>
        <v>0</v>
      </c>
      <c r="F40" s="199">
        <f t="shared" si="3"/>
        <v>205725440</v>
      </c>
      <c r="G40" s="199">
        <f t="shared" si="3"/>
        <v>43915523.010000005</v>
      </c>
      <c r="H40" s="199">
        <f t="shared" si="3"/>
        <v>38063997.950000003</v>
      </c>
      <c r="I40" s="199">
        <f t="shared" si="3"/>
        <v>161809916.99000001</v>
      </c>
    </row>
    <row r="41" spans="3:9" x14ac:dyDescent="0.3">
      <c r="C41" s="87" t="s">
        <v>528</v>
      </c>
      <c r="D41" s="50"/>
      <c r="E41" s="50"/>
      <c r="F41" s="80"/>
      <c r="G41" s="50"/>
      <c r="H41" s="80"/>
      <c r="I41" s="50"/>
    </row>
    <row r="42" spans="3:9" x14ac:dyDescent="0.3">
      <c r="C42" s="81"/>
      <c r="D42" s="84"/>
      <c r="E42" s="84"/>
      <c r="F42" s="82"/>
      <c r="G42" s="84"/>
      <c r="H42" s="82"/>
      <c r="I42" s="84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50"/>
  <sheetViews>
    <sheetView topLeftCell="A19" workbookViewId="0">
      <selection activeCell="E16" sqref="E16:E17"/>
    </sheetView>
  </sheetViews>
  <sheetFormatPr baseColWidth="10" defaultRowHeight="14.4" x14ac:dyDescent="0.3"/>
  <cols>
    <col min="3" max="3" width="60.33203125" customWidth="1"/>
  </cols>
  <sheetData>
    <row r="3" spans="3:10" x14ac:dyDescent="0.3">
      <c r="C3" s="379" t="s">
        <v>529</v>
      </c>
      <c r="D3" s="379"/>
      <c r="E3" s="379"/>
      <c r="F3" s="379"/>
      <c r="G3" s="379"/>
      <c r="H3" s="379"/>
      <c r="I3" s="379"/>
      <c r="J3" s="379"/>
    </row>
    <row r="4" spans="3:10" x14ac:dyDescent="0.3">
      <c r="C4" s="15"/>
      <c r="D4" s="2"/>
      <c r="E4" s="2"/>
      <c r="F4" s="2"/>
      <c r="G4" s="2"/>
      <c r="H4" s="2"/>
      <c r="I4" s="2"/>
      <c r="J4" s="2"/>
    </row>
    <row r="5" spans="3:10" x14ac:dyDescent="0.3">
      <c r="C5" s="379" t="s">
        <v>530</v>
      </c>
      <c r="D5" s="379"/>
      <c r="E5" s="379"/>
      <c r="F5" s="379"/>
      <c r="G5" s="379"/>
      <c r="H5" s="379"/>
      <c r="I5" s="379"/>
      <c r="J5" s="379"/>
    </row>
    <row r="6" spans="3:10" ht="21" customHeight="1" x14ac:dyDescent="0.3">
      <c r="C6" s="299" t="s">
        <v>624</v>
      </c>
      <c r="D6" s="299"/>
      <c r="E6" s="299"/>
      <c r="F6" s="299"/>
      <c r="G6" s="299"/>
      <c r="H6" s="299"/>
      <c r="I6" s="299"/>
      <c r="J6" s="299"/>
    </row>
    <row r="7" spans="3:10" x14ac:dyDescent="0.3">
      <c r="C7" s="273" t="s">
        <v>673</v>
      </c>
      <c r="D7" s="274"/>
      <c r="E7" s="274"/>
      <c r="F7" s="274"/>
      <c r="G7" s="274"/>
      <c r="H7" s="274"/>
      <c r="I7" s="274"/>
      <c r="J7" s="275"/>
    </row>
    <row r="8" spans="3:10" x14ac:dyDescent="0.3">
      <c r="C8" s="273" t="s">
        <v>531</v>
      </c>
      <c r="D8" s="274"/>
      <c r="E8" s="274"/>
      <c r="F8" s="274"/>
      <c r="G8" s="274"/>
      <c r="H8" s="274"/>
      <c r="I8" s="274"/>
      <c r="J8" s="275"/>
    </row>
    <row r="9" spans="3:10" x14ac:dyDescent="0.3">
      <c r="C9" s="276" t="s">
        <v>1</v>
      </c>
      <c r="D9" s="306"/>
      <c r="E9" s="306"/>
      <c r="F9" s="306"/>
      <c r="G9" s="306"/>
      <c r="H9" s="306"/>
      <c r="I9" s="306"/>
      <c r="J9" s="277"/>
    </row>
    <row r="10" spans="3:10" x14ac:dyDescent="0.3">
      <c r="C10" s="307" t="s">
        <v>532</v>
      </c>
      <c r="D10" s="308"/>
      <c r="E10" s="308"/>
      <c r="F10" s="308"/>
      <c r="G10" s="308"/>
      <c r="H10" s="308"/>
      <c r="I10" s="308"/>
      <c r="J10" s="309"/>
    </row>
    <row r="11" spans="3:10" x14ac:dyDescent="0.3">
      <c r="C11" s="314" t="s">
        <v>533</v>
      </c>
      <c r="D11" s="17" t="s">
        <v>534</v>
      </c>
      <c r="E11" s="314" t="s">
        <v>538</v>
      </c>
      <c r="F11" s="314" t="s">
        <v>539</v>
      </c>
      <c r="G11" s="314" t="s">
        <v>540</v>
      </c>
      <c r="H11" s="314" t="s">
        <v>541</v>
      </c>
      <c r="I11" s="276" t="s">
        <v>542</v>
      </c>
      <c r="J11" s="277"/>
    </row>
    <row r="12" spans="3:10" x14ac:dyDescent="0.3">
      <c r="C12" s="334"/>
      <c r="D12" s="18" t="s">
        <v>535</v>
      </c>
      <c r="E12" s="334"/>
      <c r="F12" s="334"/>
      <c r="G12" s="334"/>
      <c r="H12" s="334"/>
      <c r="I12" s="271"/>
      <c r="J12" s="272"/>
    </row>
    <row r="13" spans="3:10" x14ac:dyDescent="0.3">
      <c r="C13" s="334"/>
      <c r="D13" s="18" t="s">
        <v>536</v>
      </c>
      <c r="E13" s="334"/>
      <c r="F13" s="334"/>
      <c r="G13" s="334"/>
      <c r="H13" s="334"/>
      <c r="I13" s="271"/>
      <c r="J13" s="272"/>
    </row>
    <row r="14" spans="3:10" x14ac:dyDescent="0.3">
      <c r="C14" s="334"/>
      <c r="D14" s="18" t="s">
        <v>537</v>
      </c>
      <c r="E14" s="334"/>
      <c r="F14" s="334"/>
      <c r="G14" s="334"/>
      <c r="H14" s="334"/>
      <c r="I14" s="271"/>
      <c r="J14" s="272"/>
    </row>
    <row r="15" spans="3:10" x14ac:dyDescent="0.3">
      <c r="C15" s="93"/>
      <c r="D15" s="62"/>
      <c r="E15" s="62"/>
      <c r="F15" s="59"/>
      <c r="G15" s="73"/>
      <c r="H15" s="62"/>
      <c r="I15" s="372"/>
      <c r="J15" s="373"/>
    </row>
    <row r="16" spans="3:10" x14ac:dyDescent="0.3">
      <c r="C16" s="94" t="s">
        <v>625</v>
      </c>
      <c r="D16" s="374"/>
      <c r="E16" s="374"/>
      <c r="F16" s="375"/>
      <c r="G16" s="376"/>
      <c r="H16" s="374"/>
      <c r="I16" s="376"/>
      <c r="J16" s="377"/>
    </row>
    <row r="17" spans="3:10" x14ac:dyDescent="0.3">
      <c r="C17" s="95" t="s">
        <v>543</v>
      </c>
      <c r="D17" s="374"/>
      <c r="E17" s="374"/>
      <c r="F17" s="374"/>
      <c r="G17" s="376"/>
      <c r="H17" s="374"/>
      <c r="I17" s="376"/>
      <c r="J17" s="377"/>
    </row>
    <row r="18" spans="3:10" x14ac:dyDescent="0.3">
      <c r="C18" s="96" t="s">
        <v>626</v>
      </c>
      <c r="D18" s="63"/>
      <c r="E18" s="63"/>
      <c r="F18" s="63"/>
      <c r="G18" s="65"/>
      <c r="H18" s="63"/>
      <c r="I18" s="376"/>
      <c r="J18" s="377"/>
    </row>
    <row r="19" spans="3:10" x14ac:dyDescent="0.3">
      <c r="C19" s="96" t="s">
        <v>627</v>
      </c>
      <c r="D19" s="63"/>
      <c r="E19" s="63"/>
      <c r="F19" s="63"/>
      <c r="G19" s="65"/>
      <c r="H19" s="63"/>
      <c r="I19" s="376"/>
      <c r="J19" s="377"/>
    </row>
    <row r="20" spans="3:10" x14ac:dyDescent="0.3">
      <c r="C20" s="96" t="s">
        <v>628</v>
      </c>
      <c r="D20" s="63"/>
      <c r="E20" s="63"/>
      <c r="F20" s="63"/>
      <c r="G20" s="65"/>
      <c r="H20" s="63"/>
      <c r="I20" s="376"/>
      <c r="J20" s="377"/>
    </row>
    <row r="21" spans="3:10" x14ac:dyDescent="0.3">
      <c r="C21" s="96" t="s">
        <v>629</v>
      </c>
      <c r="D21" s="63"/>
      <c r="E21" s="63"/>
      <c r="F21" s="63"/>
      <c r="G21" s="65"/>
      <c r="H21" s="63"/>
      <c r="I21" s="376"/>
      <c r="J21" s="377"/>
    </row>
    <row r="22" spans="3:10" x14ac:dyDescent="0.3">
      <c r="C22" s="96" t="s">
        <v>630</v>
      </c>
      <c r="D22" s="63"/>
      <c r="E22" s="63"/>
      <c r="F22" s="63"/>
      <c r="G22" s="65"/>
      <c r="H22" s="63"/>
      <c r="I22" s="376"/>
      <c r="J22" s="377"/>
    </row>
    <row r="23" spans="3:10" x14ac:dyDescent="0.3">
      <c r="C23" s="96" t="s">
        <v>631</v>
      </c>
      <c r="D23" s="63"/>
      <c r="E23" s="63"/>
      <c r="F23" s="63"/>
      <c r="G23" s="65"/>
      <c r="H23" s="63"/>
      <c r="I23" s="376"/>
      <c r="J23" s="377"/>
    </row>
    <row r="24" spans="3:10" x14ac:dyDescent="0.3">
      <c r="C24" s="96" t="s">
        <v>632</v>
      </c>
      <c r="D24" s="63"/>
      <c r="E24" s="63"/>
      <c r="F24" s="63"/>
      <c r="G24" s="65"/>
      <c r="H24" s="63"/>
      <c r="I24" s="376"/>
      <c r="J24" s="377"/>
    </row>
    <row r="25" spans="3:10" x14ac:dyDescent="0.3">
      <c r="C25" s="96" t="s">
        <v>633</v>
      </c>
      <c r="D25" s="63"/>
      <c r="E25" s="63"/>
      <c r="F25" s="63"/>
      <c r="G25" s="65"/>
      <c r="H25" s="63"/>
      <c r="I25" s="376"/>
      <c r="J25" s="377"/>
    </row>
    <row r="26" spans="3:10" x14ac:dyDescent="0.3">
      <c r="C26" s="96" t="s">
        <v>634</v>
      </c>
      <c r="D26" s="63"/>
      <c r="E26" s="63"/>
      <c r="F26" s="63"/>
      <c r="G26" s="65"/>
      <c r="H26" s="63"/>
      <c r="I26" s="376"/>
      <c r="J26" s="377"/>
    </row>
    <row r="27" spans="3:10" x14ac:dyDescent="0.3">
      <c r="C27" s="96" t="s">
        <v>635</v>
      </c>
      <c r="D27" s="63"/>
      <c r="E27" s="63"/>
      <c r="F27" s="63"/>
      <c r="G27" s="65"/>
      <c r="H27" s="63"/>
      <c r="I27" s="376"/>
      <c r="J27" s="377"/>
    </row>
    <row r="28" spans="3:10" x14ac:dyDescent="0.3">
      <c r="C28" s="96" t="s">
        <v>636</v>
      </c>
      <c r="D28" s="63"/>
      <c r="E28" s="63"/>
      <c r="F28" s="63"/>
      <c r="G28" s="65"/>
      <c r="H28" s="63"/>
      <c r="I28" s="376"/>
      <c r="J28" s="377"/>
    </row>
    <row r="29" spans="3:10" x14ac:dyDescent="0.3">
      <c r="C29" s="96" t="s">
        <v>637</v>
      </c>
      <c r="D29" s="63"/>
      <c r="E29" s="63"/>
      <c r="F29" s="63"/>
      <c r="G29" s="65"/>
      <c r="H29" s="63"/>
      <c r="I29" s="376"/>
      <c r="J29" s="377"/>
    </row>
    <row r="30" spans="3:10" x14ac:dyDescent="0.3">
      <c r="C30" s="54"/>
      <c r="D30" s="63"/>
      <c r="E30" s="63"/>
      <c r="F30" s="63"/>
      <c r="G30" s="65"/>
      <c r="H30" s="63"/>
      <c r="I30" s="376"/>
      <c r="J30" s="377"/>
    </row>
    <row r="31" spans="3:10" x14ac:dyDescent="0.3">
      <c r="C31" s="94" t="s">
        <v>638</v>
      </c>
      <c r="D31" s="63"/>
      <c r="E31" s="63"/>
      <c r="F31" s="63"/>
      <c r="G31" s="65"/>
      <c r="H31" s="63"/>
      <c r="I31" s="376"/>
      <c r="J31" s="377"/>
    </row>
    <row r="32" spans="3:10" x14ac:dyDescent="0.3">
      <c r="C32" s="96" t="s">
        <v>639</v>
      </c>
      <c r="D32" s="63"/>
      <c r="E32" s="63"/>
      <c r="F32" s="63"/>
      <c r="G32" s="65"/>
      <c r="H32" s="63"/>
      <c r="I32" s="376"/>
      <c r="J32" s="377"/>
    </row>
    <row r="33" spans="3:10" x14ac:dyDescent="0.3">
      <c r="C33" s="96" t="s">
        <v>640</v>
      </c>
      <c r="D33" s="63"/>
      <c r="E33" s="63"/>
      <c r="F33" s="63"/>
      <c r="G33" s="65"/>
      <c r="H33" s="63"/>
      <c r="I33" s="376"/>
      <c r="J33" s="377"/>
    </row>
    <row r="34" spans="3:10" x14ac:dyDescent="0.3">
      <c r="C34" s="96" t="s">
        <v>641</v>
      </c>
      <c r="D34" s="63"/>
      <c r="E34" s="63"/>
      <c r="F34" s="63"/>
      <c r="G34" s="65"/>
      <c r="H34" s="63"/>
      <c r="I34" s="376"/>
      <c r="J34" s="377"/>
    </row>
    <row r="35" spans="3:10" x14ac:dyDescent="0.3">
      <c r="C35" s="96" t="s">
        <v>642</v>
      </c>
      <c r="D35" s="374"/>
      <c r="E35" s="374"/>
      <c r="F35" s="374"/>
      <c r="G35" s="376"/>
      <c r="H35" s="374"/>
      <c r="I35" s="376"/>
      <c r="J35" s="377"/>
    </row>
    <row r="36" spans="3:10" x14ac:dyDescent="0.3">
      <c r="C36" s="97" t="s">
        <v>544</v>
      </c>
      <c r="D36" s="374"/>
      <c r="E36" s="374"/>
      <c r="F36" s="374"/>
      <c r="G36" s="376"/>
      <c r="H36" s="374"/>
      <c r="I36" s="376"/>
      <c r="J36" s="377"/>
    </row>
    <row r="37" spans="3:10" x14ac:dyDescent="0.3">
      <c r="C37" s="96" t="s">
        <v>643</v>
      </c>
      <c r="D37" s="63"/>
      <c r="E37" s="63"/>
      <c r="F37" s="63"/>
      <c r="G37" s="65"/>
      <c r="H37" s="63"/>
      <c r="I37" s="376"/>
      <c r="J37" s="377"/>
    </row>
    <row r="38" spans="3:10" x14ac:dyDescent="0.3">
      <c r="C38" s="54"/>
      <c r="D38" s="63"/>
      <c r="E38" s="63"/>
      <c r="F38" s="63"/>
      <c r="G38" s="65"/>
      <c r="H38" s="63"/>
      <c r="I38" s="376"/>
      <c r="J38" s="377"/>
    </row>
    <row r="39" spans="3:10" x14ac:dyDescent="0.3">
      <c r="C39" s="94" t="s">
        <v>644</v>
      </c>
      <c r="D39" s="63"/>
      <c r="E39" s="63"/>
      <c r="F39" s="63"/>
      <c r="G39" s="65"/>
      <c r="H39" s="63"/>
      <c r="I39" s="376"/>
      <c r="J39" s="377"/>
    </row>
    <row r="40" spans="3:10" x14ac:dyDescent="0.3">
      <c r="C40" s="96" t="s">
        <v>645</v>
      </c>
      <c r="D40" s="63"/>
      <c r="E40" s="63"/>
      <c r="F40" s="63"/>
      <c r="G40" s="65"/>
      <c r="H40" s="63"/>
      <c r="I40" s="376"/>
      <c r="J40" s="377"/>
    </row>
    <row r="41" spans="3:10" x14ac:dyDescent="0.3">
      <c r="C41" s="54"/>
      <c r="D41" s="64"/>
      <c r="E41" s="64"/>
      <c r="F41" s="64"/>
      <c r="G41" s="67"/>
      <c r="H41" s="64"/>
      <c r="I41" s="370"/>
      <c r="J41" s="378"/>
    </row>
    <row r="42" spans="3:10" x14ac:dyDescent="0.3">
      <c r="C42" s="94" t="s">
        <v>646</v>
      </c>
      <c r="D42" s="63"/>
      <c r="E42" s="63"/>
      <c r="F42" s="63"/>
      <c r="G42" s="65"/>
      <c r="H42" s="63"/>
      <c r="I42" s="376"/>
      <c r="J42" s="377"/>
    </row>
    <row r="43" spans="3:10" x14ac:dyDescent="0.3">
      <c r="C43" s="54"/>
      <c r="D43" s="64"/>
      <c r="E43" s="64"/>
      <c r="F43" s="64"/>
      <c r="G43" s="67"/>
      <c r="H43" s="64"/>
      <c r="I43" s="370"/>
      <c r="J43" s="378"/>
    </row>
    <row r="44" spans="3:10" x14ac:dyDescent="0.3">
      <c r="C44" s="87" t="s">
        <v>357</v>
      </c>
      <c r="D44" s="63"/>
      <c r="E44" s="63"/>
      <c r="F44" s="63"/>
      <c r="G44" s="65"/>
      <c r="H44" s="63"/>
      <c r="I44" s="376"/>
      <c r="J44" s="377"/>
    </row>
    <row r="45" spans="3:10" x14ac:dyDescent="0.3">
      <c r="C45" s="54" t="s">
        <v>545</v>
      </c>
      <c r="D45" s="374"/>
      <c r="E45" s="374"/>
      <c r="F45" s="374"/>
      <c r="G45" s="376"/>
      <c r="H45" s="374"/>
      <c r="I45" s="376"/>
      <c r="J45" s="377"/>
    </row>
    <row r="46" spans="3:10" x14ac:dyDescent="0.3">
      <c r="C46" s="54" t="s">
        <v>546</v>
      </c>
      <c r="D46" s="374"/>
      <c r="E46" s="374"/>
      <c r="F46" s="374"/>
      <c r="G46" s="376"/>
      <c r="H46" s="374"/>
      <c r="I46" s="376"/>
      <c r="J46" s="377"/>
    </row>
    <row r="47" spans="3:10" x14ac:dyDescent="0.3">
      <c r="C47" s="54" t="s">
        <v>547</v>
      </c>
      <c r="D47" s="374"/>
      <c r="E47" s="374"/>
      <c r="F47" s="374"/>
      <c r="G47" s="376"/>
      <c r="H47" s="374"/>
      <c r="I47" s="376"/>
      <c r="J47" s="377"/>
    </row>
    <row r="48" spans="3:10" x14ac:dyDescent="0.3">
      <c r="C48" s="54" t="s">
        <v>548</v>
      </c>
      <c r="D48" s="374"/>
      <c r="E48" s="374"/>
      <c r="F48" s="374"/>
      <c r="G48" s="376"/>
      <c r="H48" s="374"/>
      <c r="I48" s="376"/>
      <c r="J48" s="377"/>
    </row>
    <row r="49" spans="3:10" x14ac:dyDescent="0.3">
      <c r="C49" s="87" t="s">
        <v>549</v>
      </c>
      <c r="D49" s="63"/>
      <c r="E49" s="50"/>
      <c r="F49" s="50"/>
      <c r="G49" s="80"/>
      <c r="H49" s="50"/>
      <c r="I49" s="80"/>
      <c r="J49" s="52"/>
    </row>
    <row r="50" spans="3:10" x14ac:dyDescent="0.3">
      <c r="C50" s="77"/>
      <c r="D50" s="92"/>
      <c r="E50" s="92"/>
      <c r="F50" s="92"/>
      <c r="G50" s="78"/>
      <c r="H50" s="92"/>
      <c r="I50" s="78"/>
      <c r="J50" s="79"/>
    </row>
  </sheetData>
  <mergeCells count="63">
    <mergeCell ref="C3:J3"/>
    <mergeCell ref="C5:J5"/>
    <mergeCell ref="C6:J6"/>
    <mergeCell ref="D47:D48"/>
    <mergeCell ref="E47:E48"/>
    <mergeCell ref="F47:F48"/>
    <mergeCell ref="G47:G48"/>
    <mergeCell ref="H47:H48"/>
    <mergeCell ref="I47:J48"/>
    <mergeCell ref="I42:J42"/>
    <mergeCell ref="I43:J43"/>
    <mergeCell ref="I44:J44"/>
    <mergeCell ref="D45:D46"/>
    <mergeCell ref="E45:E46"/>
    <mergeCell ref="F45:F46"/>
    <mergeCell ref="G45:G46"/>
    <mergeCell ref="H45:H46"/>
    <mergeCell ref="I45:J46"/>
    <mergeCell ref="I35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D35:D36"/>
    <mergeCell ref="E35:E36"/>
    <mergeCell ref="F35:F36"/>
    <mergeCell ref="G35:G36"/>
    <mergeCell ref="H35:H3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5:J15"/>
    <mergeCell ref="D16:D17"/>
    <mergeCell ref="E16:E17"/>
    <mergeCell ref="F16:F17"/>
    <mergeCell ref="G16:G17"/>
    <mergeCell ref="H16:H17"/>
    <mergeCell ref="I16:J17"/>
    <mergeCell ref="C7:J7"/>
    <mergeCell ref="C8:J8"/>
    <mergeCell ref="C9:J9"/>
    <mergeCell ref="C10:J10"/>
    <mergeCell ref="C11:C14"/>
    <mergeCell ref="E11:E14"/>
    <mergeCell ref="F11:F14"/>
    <mergeCell ref="G11:G14"/>
    <mergeCell ref="H11:H14"/>
    <mergeCell ref="I11:J14"/>
  </mergeCells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8"/>
  <sheetViews>
    <sheetView topLeftCell="A37" workbookViewId="0">
      <selection activeCell="E13" sqref="E13"/>
    </sheetView>
  </sheetViews>
  <sheetFormatPr baseColWidth="10" defaultRowHeight="14.4" x14ac:dyDescent="0.3"/>
  <cols>
    <col min="3" max="3" width="47.5546875" customWidth="1"/>
    <col min="4" max="4" width="15" customWidth="1"/>
  </cols>
  <sheetData>
    <row r="4" spans="3:10" ht="21.75" customHeight="1" x14ac:dyDescent="0.3">
      <c r="C4" s="299" t="s">
        <v>550</v>
      </c>
      <c r="D4" s="299"/>
      <c r="E4" s="299"/>
      <c r="F4" s="299"/>
      <c r="G4" s="299"/>
      <c r="H4" s="299"/>
      <c r="I4" s="299"/>
      <c r="J4" s="299"/>
    </row>
    <row r="5" spans="3:10" x14ac:dyDescent="0.3">
      <c r="C5" s="380"/>
      <c r="D5" s="330"/>
      <c r="E5" s="330"/>
      <c r="F5" s="330"/>
      <c r="G5" s="330"/>
      <c r="H5" s="330"/>
      <c r="I5" s="330"/>
      <c r="J5" s="331"/>
    </row>
    <row r="6" spans="3:10" x14ac:dyDescent="0.3">
      <c r="C6" s="307" t="s">
        <v>673</v>
      </c>
      <c r="D6" s="308"/>
      <c r="E6" s="308"/>
      <c r="F6" s="308"/>
      <c r="G6" s="308"/>
      <c r="H6" s="308"/>
      <c r="I6" s="308"/>
      <c r="J6" s="309"/>
    </row>
    <row r="7" spans="3:10" x14ac:dyDescent="0.3">
      <c r="C7" s="273" t="s">
        <v>551</v>
      </c>
      <c r="D7" s="274"/>
      <c r="E7" s="274"/>
      <c r="F7" s="274"/>
      <c r="G7" s="274"/>
      <c r="H7" s="274"/>
      <c r="I7" s="274"/>
      <c r="J7" s="275"/>
    </row>
    <row r="8" spans="3:10" x14ac:dyDescent="0.3">
      <c r="C8" s="276" t="s">
        <v>1</v>
      </c>
      <c r="D8" s="306"/>
      <c r="E8" s="306"/>
      <c r="F8" s="306"/>
      <c r="G8" s="306"/>
      <c r="H8" s="306"/>
      <c r="I8" s="306"/>
      <c r="J8" s="277"/>
    </row>
    <row r="9" spans="3:10" x14ac:dyDescent="0.3">
      <c r="C9" s="307" t="s">
        <v>532</v>
      </c>
      <c r="D9" s="308"/>
      <c r="E9" s="308"/>
      <c r="F9" s="308"/>
      <c r="G9" s="308"/>
      <c r="H9" s="308"/>
      <c r="I9" s="308"/>
      <c r="J9" s="309"/>
    </row>
    <row r="10" spans="3:10" x14ac:dyDescent="0.3">
      <c r="C10" s="314" t="s">
        <v>533</v>
      </c>
      <c r="D10" s="17" t="s">
        <v>552</v>
      </c>
      <c r="E10" s="314" t="s">
        <v>538</v>
      </c>
      <c r="F10" s="314" t="s">
        <v>539</v>
      </c>
      <c r="G10" s="314" t="s">
        <v>540</v>
      </c>
      <c r="H10" s="314" t="s">
        <v>541</v>
      </c>
      <c r="I10" s="276" t="s">
        <v>542</v>
      </c>
      <c r="J10" s="277"/>
    </row>
    <row r="11" spans="3:10" x14ac:dyDescent="0.3">
      <c r="C11" s="334"/>
      <c r="D11" s="18" t="s">
        <v>553</v>
      </c>
      <c r="E11" s="334"/>
      <c r="F11" s="334"/>
      <c r="G11" s="334"/>
      <c r="H11" s="334"/>
      <c r="I11" s="271"/>
      <c r="J11" s="272"/>
    </row>
    <row r="12" spans="3:10" x14ac:dyDescent="0.3">
      <c r="C12" s="315"/>
      <c r="D12" s="21" t="s">
        <v>554</v>
      </c>
      <c r="E12" s="315"/>
      <c r="F12" s="315"/>
      <c r="G12" s="315"/>
      <c r="H12" s="315"/>
      <c r="I12" s="307"/>
      <c r="J12" s="309"/>
    </row>
    <row r="13" spans="3:10" x14ac:dyDescent="0.3">
      <c r="C13" s="88" t="s">
        <v>647</v>
      </c>
      <c r="D13" s="7"/>
      <c r="E13" s="7"/>
      <c r="F13" s="7"/>
      <c r="G13" s="7"/>
      <c r="H13" s="7"/>
      <c r="I13" s="282"/>
      <c r="J13" s="283"/>
    </row>
    <row r="14" spans="3:10" x14ac:dyDescent="0.3">
      <c r="C14" s="90" t="s">
        <v>648</v>
      </c>
      <c r="D14" s="7"/>
      <c r="E14" s="7"/>
      <c r="F14" s="7"/>
      <c r="G14" s="7"/>
      <c r="H14" s="7"/>
      <c r="I14" s="269"/>
      <c r="J14" s="270"/>
    </row>
    <row r="15" spans="3:10" x14ac:dyDescent="0.3">
      <c r="C15" s="90" t="s">
        <v>649</v>
      </c>
      <c r="D15" s="7"/>
      <c r="E15" s="7"/>
      <c r="F15" s="7"/>
      <c r="G15" s="7"/>
      <c r="H15" s="7"/>
      <c r="I15" s="269"/>
      <c r="J15" s="270"/>
    </row>
    <row r="16" spans="3:10" x14ac:dyDescent="0.3">
      <c r="C16" s="90" t="s">
        <v>650</v>
      </c>
      <c r="D16" s="7"/>
      <c r="E16" s="7"/>
      <c r="F16" s="7"/>
      <c r="G16" s="7"/>
      <c r="H16" s="7"/>
      <c r="I16" s="269"/>
      <c r="J16" s="270"/>
    </row>
    <row r="17" spans="3:10" x14ac:dyDescent="0.3">
      <c r="C17" s="90" t="s">
        <v>651</v>
      </c>
      <c r="D17" s="381"/>
      <c r="E17" s="381"/>
      <c r="F17" s="381"/>
      <c r="G17" s="381"/>
      <c r="H17" s="381"/>
      <c r="I17" s="269"/>
      <c r="J17" s="270"/>
    </row>
    <row r="18" spans="3:10" x14ac:dyDescent="0.3">
      <c r="C18" s="91" t="s">
        <v>555</v>
      </c>
      <c r="D18" s="381"/>
      <c r="E18" s="381"/>
      <c r="F18" s="381"/>
      <c r="G18" s="381"/>
      <c r="H18" s="381"/>
      <c r="I18" s="269"/>
      <c r="J18" s="270"/>
    </row>
    <row r="19" spans="3:10" x14ac:dyDescent="0.3">
      <c r="C19" s="90" t="s">
        <v>652</v>
      </c>
      <c r="D19" s="7"/>
      <c r="E19" s="7"/>
      <c r="F19" s="7"/>
      <c r="G19" s="7"/>
      <c r="H19" s="7"/>
      <c r="I19" s="269"/>
      <c r="J19" s="270"/>
    </row>
    <row r="20" spans="3:10" x14ac:dyDescent="0.3">
      <c r="C20" s="90" t="s">
        <v>653</v>
      </c>
      <c r="D20" s="7"/>
      <c r="E20" s="7"/>
      <c r="F20" s="7"/>
      <c r="G20" s="7"/>
      <c r="H20" s="7"/>
      <c r="I20" s="269"/>
      <c r="J20" s="270"/>
    </row>
    <row r="21" spans="3:10" x14ac:dyDescent="0.3">
      <c r="C21" s="90" t="s">
        <v>654</v>
      </c>
      <c r="D21" s="7"/>
      <c r="E21" s="7"/>
      <c r="F21" s="7"/>
      <c r="G21" s="7"/>
      <c r="H21" s="7"/>
      <c r="I21" s="269"/>
      <c r="J21" s="270"/>
    </row>
    <row r="22" spans="3:10" x14ac:dyDescent="0.3">
      <c r="C22" s="90" t="s">
        <v>655</v>
      </c>
      <c r="D22" s="7"/>
      <c r="E22" s="7"/>
      <c r="F22" s="7"/>
      <c r="G22" s="7"/>
      <c r="H22" s="7"/>
      <c r="I22" s="269"/>
      <c r="J22" s="270"/>
    </row>
    <row r="23" spans="3:10" x14ac:dyDescent="0.3">
      <c r="C23" s="90" t="s">
        <v>656</v>
      </c>
      <c r="D23" s="9"/>
      <c r="E23" s="7"/>
      <c r="F23" s="7"/>
      <c r="G23" s="7"/>
      <c r="H23" s="7"/>
      <c r="I23" s="269"/>
      <c r="J23" s="270"/>
    </row>
    <row r="24" spans="3:10" x14ac:dyDescent="0.3">
      <c r="C24" s="12"/>
      <c r="D24" s="7"/>
      <c r="E24" s="7"/>
      <c r="F24" s="7"/>
      <c r="G24" s="7"/>
      <c r="H24" s="7"/>
      <c r="I24" s="269"/>
      <c r="J24" s="270"/>
    </row>
    <row r="25" spans="3:10" x14ac:dyDescent="0.3">
      <c r="C25" s="88" t="s">
        <v>657</v>
      </c>
      <c r="D25" s="7"/>
      <c r="E25" s="7"/>
      <c r="F25" s="7"/>
      <c r="G25" s="7"/>
      <c r="H25" s="7"/>
      <c r="I25" s="269"/>
      <c r="J25" s="270"/>
    </row>
    <row r="26" spans="3:10" x14ac:dyDescent="0.3">
      <c r="C26" s="90" t="s">
        <v>648</v>
      </c>
      <c r="D26" s="7"/>
      <c r="E26" s="7"/>
      <c r="F26" s="7"/>
      <c r="G26" s="7"/>
      <c r="H26" s="7"/>
      <c r="I26" s="269"/>
      <c r="J26" s="270"/>
    </row>
    <row r="27" spans="3:10" x14ac:dyDescent="0.3">
      <c r="C27" s="90" t="s">
        <v>649</v>
      </c>
      <c r="D27" s="7"/>
      <c r="E27" s="7"/>
      <c r="F27" s="7"/>
      <c r="G27" s="7"/>
      <c r="H27" s="7"/>
      <c r="I27" s="269"/>
      <c r="J27" s="270"/>
    </row>
    <row r="28" spans="3:10" x14ac:dyDescent="0.3">
      <c r="C28" s="90" t="s">
        <v>650</v>
      </c>
      <c r="D28" s="7"/>
      <c r="E28" s="7"/>
      <c r="F28" s="7"/>
      <c r="G28" s="7"/>
      <c r="H28" s="7"/>
      <c r="I28" s="269"/>
      <c r="J28" s="270"/>
    </row>
    <row r="29" spans="3:10" x14ac:dyDescent="0.3">
      <c r="C29" s="90" t="s">
        <v>651</v>
      </c>
      <c r="D29" s="381"/>
      <c r="E29" s="381"/>
      <c r="F29" s="381"/>
      <c r="G29" s="381"/>
      <c r="H29" s="381"/>
      <c r="I29" s="269"/>
      <c r="J29" s="270"/>
    </row>
    <row r="30" spans="3:10" x14ac:dyDescent="0.3">
      <c r="C30" s="91" t="s">
        <v>555</v>
      </c>
      <c r="D30" s="381"/>
      <c r="E30" s="381"/>
      <c r="F30" s="381"/>
      <c r="G30" s="381"/>
      <c r="H30" s="381"/>
      <c r="I30" s="269"/>
      <c r="J30" s="270"/>
    </row>
    <row r="31" spans="3:10" x14ac:dyDescent="0.3">
      <c r="C31" s="90" t="s">
        <v>652</v>
      </c>
      <c r="D31" s="7"/>
      <c r="E31" s="7"/>
      <c r="F31" s="7"/>
      <c r="G31" s="7"/>
      <c r="H31" s="7"/>
      <c r="I31" s="269"/>
      <c r="J31" s="270"/>
    </row>
    <row r="32" spans="3:10" x14ac:dyDescent="0.3">
      <c r="C32" s="90" t="s">
        <v>653</v>
      </c>
      <c r="D32" s="7"/>
      <c r="E32" s="7"/>
      <c r="F32" s="7"/>
      <c r="G32" s="7"/>
      <c r="H32" s="7"/>
      <c r="I32" s="269"/>
      <c r="J32" s="270"/>
    </row>
    <row r="33" spans="3:10" x14ac:dyDescent="0.3">
      <c r="C33" s="90" t="s">
        <v>654</v>
      </c>
      <c r="D33" s="7"/>
      <c r="E33" s="7"/>
      <c r="F33" s="7"/>
      <c r="G33" s="7"/>
      <c r="H33" s="7"/>
      <c r="I33" s="269"/>
      <c r="J33" s="270"/>
    </row>
    <row r="34" spans="3:10" x14ac:dyDescent="0.3">
      <c r="C34" s="90" t="s">
        <v>655</v>
      </c>
      <c r="D34" s="7"/>
      <c r="E34" s="7"/>
      <c r="F34" s="7"/>
      <c r="G34" s="7"/>
      <c r="H34" s="7"/>
      <c r="I34" s="269"/>
      <c r="J34" s="270"/>
    </row>
    <row r="35" spans="3:10" x14ac:dyDescent="0.3">
      <c r="C35" s="90" t="s">
        <v>656</v>
      </c>
      <c r="D35" s="9"/>
      <c r="E35" s="7"/>
      <c r="F35" s="7"/>
      <c r="G35" s="7"/>
      <c r="H35" s="7"/>
      <c r="I35" s="269"/>
      <c r="J35" s="270"/>
    </row>
    <row r="36" spans="3:10" x14ac:dyDescent="0.3">
      <c r="C36" s="12"/>
      <c r="D36" s="9"/>
      <c r="E36" s="7"/>
      <c r="F36" s="7"/>
      <c r="G36" s="7"/>
      <c r="H36" s="7"/>
      <c r="I36" s="269"/>
      <c r="J36" s="270"/>
    </row>
    <row r="37" spans="3:10" x14ac:dyDescent="0.3">
      <c r="C37" s="88" t="s">
        <v>658</v>
      </c>
      <c r="D37" s="9"/>
      <c r="E37" s="7"/>
      <c r="F37" s="7"/>
      <c r="G37" s="7"/>
      <c r="H37" s="7"/>
      <c r="I37" s="269"/>
      <c r="J37" s="270"/>
    </row>
    <row r="38" spans="3:10" x14ac:dyDescent="0.3">
      <c r="C38" s="4"/>
      <c r="D38" s="4"/>
      <c r="E38" s="4"/>
      <c r="F38" s="4"/>
      <c r="G38" s="4"/>
      <c r="H38" s="4"/>
      <c r="I38" s="289"/>
      <c r="J38" s="290"/>
    </row>
  </sheetData>
  <mergeCells count="46">
    <mergeCell ref="I36:J36"/>
    <mergeCell ref="I37:J37"/>
    <mergeCell ref="I38:J38"/>
    <mergeCell ref="C4:J4"/>
    <mergeCell ref="I29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D29:D30"/>
    <mergeCell ref="E29:E30"/>
    <mergeCell ref="F29:F30"/>
    <mergeCell ref="G29:G30"/>
    <mergeCell ref="H29:H30"/>
    <mergeCell ref="I17:J18"/>
    <mergeCell ref="I19:J19"/>
    <mergeCell ref="I20:J20"/>
    <mergeCell ref="I21:J21"/>
    <mergeCell ref="I22:J22"/>
    <mergeCell ref="I23:J23"/>
    <mergeCell ref="I10:J12"/>
    <mergeCell ref="I13:J13"/>
    <mergeCell ref="I14:J14"/>
    <mergeCell ref="I15:J15"/>
    <mergeCell ref="I16:J16"/>
    <mergeCell ref="D17:D18"/>
    <mergeCell ref="E17:E18"/>
    <mergeCell ref="F17:F18"/>
    <mergeCell ref="G17:G18"/>
    <mergeCell ref="H17:H18"/>
    <mergeCell ref="C5:J5"/>
    <mergeCell ref="C6:J6"/>
    <mergeCell ref="C7:J7"/>
    <mergeCell ref="C8:J8"/>
    <mergeCell ref="C9:J9"/>
    <mergeCell ref="C10:C12"/>
    <mergeCell ref="E10:E12"/>
    <mergeCell ref="F10:F12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7"/>
  <sheetViews>
    <sheetView topLeftCell="A31" workbookViewId="0">
      <selection activeCell="E17" sqref="E17"/>
    </sheetView>
  </sheetViews>
  <sheetFormatPr baseColWidth="10" defaultRowHeight="14.4" x14ac:dyDescent="0.3"/>
  <cols>
    <col min="3" max="3" width="53.6640625" customWidth="1"/>
  </cols>
  <sheetData>
    <row r="3" spans="3:9" ht="20.25" customHeight="1" x14ac:dyDescent="0.3">
      <c r="C3" s="10" t="s">
        <v>659</v>
      </c>
      <c r="D3" s="2"/>
      <c r="E3" s="2"/>
      <c r="F3" s="2"/>
      <c r="G3" s="2"/>
      <c r="H3" s="2"/>
      <c r="I3" s="2"/>
    </row>
    <row r="4" spans="3:9" x14ac:dyDescent="0.3">
      <c r="C4" s="273" t="s">
        <v>673</v>
      </c>
      <c r="D4" s="274"/>
      <c r="E4" s="274"/>
      <c r="F4" s="274"/>
      <c r="G4" s="274"/>
      <c r="H4" s="274"/>
      <c r="I4" s="275"/>
    </row>
    <row r="5" spans="3:9" x14ac:dyDescent="0.3">
      <c r="C5" s="273" t="s">
        <v>556</v>
      </c>
      <c r="D5" s="274"/>
      <c r="E5" s="274"/>
      <c r="F5" s="274"/>
      <c r="G5" s="274"/>
      <c r="H5" s="274"/>
      <c r="I5" s="275"/>
    </row>
    <row r="6" spans="3:9" x14ac:dyDescent="0.3">
      <c r="C6" s="273" t="s">
        <v>1</v>
      </c>
      <c r="D6" s="274"/>
      <c r="E6" s="274"/>
      <c r="F6" s="274"/>
      <c r="G6" s="274"/>
      <c r="H6" s="274"/>
      <c r="I6" s="275"/>
    </row>
    <row r="7" spans="3:9" x14ac:dyDescent="0.3">
      <c r="C7" s="314" t="s">
        <v>533</v>
      </c>
      <c r="D7" s="314" t="s">
        <v>660</v>
      </c>
      <c r="E7" s="314" t="s">
        <v>661</v>
      </c>
      <c r="F7" s="314" t="s">
        <v>662</v>
      </c>
      <c r="G7" s="314" t="s">
        <v>663</v>
      </c>
      <c r="H7" s="17" t="s">
        <v>557</v>
      </c>
      <c r="I7" s="17" t="s">
        <v>558</v>
      </c>
    </row>
    <row r="8" spans="3:9" x14ac:dyDescent="0.3">
      <c r="C8" s="334"/>
      <c r="D8" s="334"/>
      <c r="E8" s="334"/>
      <c r="F8" s="334"/>
      <c r="G8" s="334"/>
      <c r="H8" s="18" t="s">
        <v>274</v>
      </c>
      <c r="I8" s="18" t="s">
        <v>559</v>
      </c>
    </row>
    <row r="9" spans="3:9" x14ac:dyDescent="0.3">
      <c r="C9" s="315"/>
      <c r="D9" s="315"/>
      <c r="E9" s="315"/>
      <c r="F9" s="315"/>
      <c r="G9" s="315"/>
      <c r="H9" s="20"/>
      <c r="I9" s="21" t="s">
        <v>664</v>
      </c>
    </row>
    <row r="10" spans="3:9" x14ac:dyDescent="0.3">
      <c r="C10" s="6"/>
      <c r="D10" s="6"/>
      <c r="E10" s="6"/>
      <c r="F10" s="6"/>
      <c r="G10" s="6"/>
      <c r="H10" s="6"/>
      <c r="I10" s="6"/>
    </row>
    <row r="11" spans="3:9" x14ac:dyDescent="0.3">
      <c r="C11" s="88" t="s">
        <v>665</v>
      </c>
      <c r="D11" s="381"/>
      <c r="E11" s="381"/>
      <c r="F11" s="381"/>
      <c r="G11" s="381"/>
      <c r="H11" s="381"/>
      <c r="I11" s="381"/>
    </row>
    <row r="12" spans="3:9" x14ac:dyDescent="0.3">
      <c r="C12" s="89" t="s">
        <v>543</v>
      </c>
      <c r="D12" s="381"/>
      <c r="E12" s="381"/>
      <c r="F12" s="381"/>
      <c r="G12" s="381"/>
      <c r="H12" s="381"/>
      <c r="I12" s="381"/>
    </row>
    <row r="13" spans="3:9" x14ac:dyDescent="0.3">
      <c r="C13" s="98" t="s">
        <v>626</v>
      </c>
      <c r="D13" s="7"/>
      <c r="E13" s="7"/>
      <c r="F13" s="7"/>
      <c r="G13" s="7"/>
      <c r="H13" s="7"/>
      <c r="I13" s="7"/>
    </row>
    <row r="14" spans="3:9" x14ac:dyDescent="0.3">
      <c r="C14" s="98" t="s">
        <v>627</v>
      </c>
      <c r="D14" s="7"/>
      <c r="E14" s="7"/>
      <c r="F14" s="7"/>
      <c r="G14" s="7"/>
      <c r="H14" s="7"/>
      <c r="I14" s="7"/>
    </row>
    <row r="15" spans="3:9" x14ac:dyDescent="0.3">
      <c r="C15" s="98" t="s">
        <v>628</v>
      </c>
      <c r="D15" s="7"/>
      <c r="E15" s="7"/>
      <c r="F15" s="7"/>
      <c r="G15" s="7"/>
      <c r="H15" s="7"/>
      <c r="I15" s="7"/>
    </row>
    <row r="16" spans="3:9" x14ac:dyDescent="0.3">
      <c r="C16" s="98" t="s">
        <v>629</v>
      </c>
      <c r="D16" s="7"/>
      <c r="E16" s="7"/>
      <c r="F16" s="7"/>
      <c r="G16" s="7"/>
      <c r="H16" s="7"/>
      <c r="I16" s="7"/>
    </row>
    <row r="17" spans="3:9" x14ac:dyDescent="0.3">
      <c r="C17" s="98" t="s">
        <v>630</v>
      </c>
      <c r="D17" s="7"/>
      <c r="E17" s="7"/>
      <c r="F17" s="7"/>
      <c r="G17" s="7"/>
      <c r="H17" s="7"/>
      <c r="I17" s="7"/>
    </row>
    <row r="18" spans="3:9" x14ac:dyDescent="0.3">
      <c r="C18" s="98" t="s">
        <v>631</v>
      </c>
      <c r="D18" s="7"/>
      <c r="E18" s="7"/>
      <c r="F18" s="7"/>
      <c r="G18" s="7"/>
      <c r="H18" s="7"/>
      <c r="I18" s="7"/>
    </row>
    <row r="19" spans="3:9" x14ac:dyDescent="0.3">
      <c r="C19" s="98" t="s">
        <v>632</v>
      </c>
      <c r="D19" s="7"/>
      <c r="E19" s="7"/>
      <c r="F19" s="7"/>
      <c r="G19" s="7"/>
      <c r="H19" s="7"/>
      <c r="I19" s="7"/>
    </row>
    <row r="20" spans="3:9" x14ac:dyDescent="0.3">
      <c r="C20" s="98" t="s">
        <v>633</v>
      </c>
      <c r="D20" s="7"/>
      <c r="E20" s="7"/>
      <c r="F20" s="7"/>
      <c r="G20" s="7"/>
      <c r="H20" s="7"/>
      <c r="I20" s="7"/>
    </row>
    <row r="21" spans="3:9" x14ac:dyDescent="0.3">
      <c r="C21" s="98" t="s">
        <v>634</v>
      </c>
      <c r="D21" s="7"/>
      <c r="E21" s="7"/>
      <c r="F21" s="7"/>
      <c r="G21" s="7"/>
      <c r="H21" s="7"/>
      <c r="I21" s="7"/>
    </row>
    <row r="22" spans="3:9" x14ac:dyDescent="0.3">
      <c r="C22" s="98" t="s">
        <v>635</v>
      </c>
      <c r="D22" s="7"/>
      <c r="E22" s="7"/>
      <c r="F22" s="7"/>
      <c r="G22" s="7"/>
      <c r="H22" s="7"/>
      <c r="I22" s="7"/>
    </row>
    <row r="23" spans="3:9" x14ac:dyDescent="0.3">
      <c r="C23" s="98" t="s">
        <v>636</v>
      </c>
      <c r="D23" s="7"/>
      <c r="E23" s="7"/>
      <c r="F23" s="7"/>
      <c r="G23" s="7"/>
      <c r="H23" s="7"/>
      <c r="I23" s="7"/>
    </row>
    <row r="24" spans="3:9" x14ac:dyDescent="0.3">
      <c r="C24" s="98" t="s">
        <v>637</v>
      </c>
      <c r="D24" s="7"/>
      <c r="E24" s="7"/>
      <c r="F24" s="7"/>
      <c r="G24" s="7"/>
      <c r="H24" s="7"/>
      <c r="I24" s="7"/>
    </row>
    <row r="25" spans="3:9" x14ac:dyDescent="0.3">
      <c r="C25" s="12"/>
      <c r="D25" s="7"/>
      <c r="E25" s="7"/>
      <c r="F25" s="7"/>
      <c r="G25" s="7"/>
      <c r="H25" s="7"/>
      <c r="I25" s="7"/>
    </row>
    <row r="26" spans="3:9" x14ac:dyDescent="0.3">
      <c r="C26" s="88" t="s">
        <v>666</v>
      </c>
      <c r="D26" s="7"/>
      <c r="E26" s="7"/>
      <c r="F26" s="7"/>
      <c r="G26" s="7"/>
      <c r="H26" s="7"/>
      <c r="I26" s="7"/>
    </row>
    <row r="27" spans="3:9" x14ac:dyDescent="0.3">
      <c r="C27" s="98" t="s">
        <v>639</v>
      </c>
      <c r="D27" s="7"/>
      <c r="E27" s="7"/>
      <c r="F27" s="7"/>
      <c r="G27" s="7"/>
      <c r="H27" s="7"/>
      <c r="I27" s="7"/>
    </row>
    <row r="28" spans="3:9" x14ac:dyDescent="0.3">
      <c r="C28" s="98" t="s">
        <v>640</v>
      </c>
      <c r="D28" s="7"/>
      <c r="E28" s="7"/>
      <c r="F28" s="7"/>
      <c r="G28" s="7"/>
      <c r="H28" s="7"/>
      <c r="I28" s="7"/>
    </row>
    <row r="29" spans="3:9" x14ac:dyDescent="0.3">
      <c r="C29" s="98" t="s">
        <v>641</v>
      </c>
      <c r="D29" s="7"/>
      <c r="E29" s="7"/>
      <c r="F29" s="7"/>
      <c r="G29" s="7"/>
      <c r="H29" s="7"/>
      <c r="I29" s="7"/>
    </row>
    <row r="30" spans="3:9" x14ac:dyDescent="0.3">
      <c r="C30" s="98" t="s">
        <v>667</v>
      </c>
      <c r="D30" s="381"/>
      <c r="E30" s="381"/>
      <c r="F30" s="381"/>
      <c r="G30" s="381"/>
      <c r="H30" s="381"/>
      <c r="I30" s="381"/>
    </row>
    <row r="31" spans="3:9" x14ac:dyDescent="0.3">
      <c r="C31" s="99" t="s">
        <v>350</v>
      </c>
      <c r="D31" s="381"/>
      <c r="E31" s="381"/>
      <c r="F31" s="381"/>
      <c r="G31" s="381"/>
      <c r="H31" s="381"/>
      <c r="I31" s="381"/>
    </row>
    <row r="32" spans="3:9" x14ac:dyDescent="0.3">
      <c r="C32" s="98" t="s">
        <v>643</v>
      </c>
      <c r="D32" s="7"/>
      <c r="E32" s="7"/>
      <c r="F32" s="7"/>
      <c r="G32" s="7"/>
      <c r="H32" s="7"/>
      <c r="I32" s="7"/>
    </row>
    <row r="33" spans="3:9" x14ac:dyDescent="0.3">
      <c r="C33" s="12"/>
      <c r="D33" s="7"/>
      <c r="E33" s="7"/>
      <c r="F33" s="7"/>
      <c r="G33" s="7"/>
      <c r="H33" s="7"/>
      <c r="I33" s="7"/>
    </row>
    <row r="34" spans="3:9" x14ac:dyDescent="0.3">
      <c r="C34" s="88" t="s">
        <v>668</v>
      </c>
      <c r="D34" s="7"/>
      <c r="E34" s="7"/>
      <c r="F34" s="7"/>
      <c r="G34" s="7"/>
      <c r="H34" s="7"/>
      <c r="I34" s="7"/>
    </row>
    <row r="35" spans="3:9" x14ac:dyDescent="0.3">
      <c r="C35" s="12" t="s">
        <v>355</v>
      </c>
      <c r="D35" s="7"/>
      <c r="E35" s="7"/>
      <c r="F35" s="7"/>
      <c r="G35" s="7"/>
      <c r="H35" s="7"/>
      <c r="I35" s="7"/>
    </row>
    <row r="36" spans="3:9" x14ac:dyDescent="0.3">
      <c r="C36" s="12"/>
      <c r="D36" s="7"/>
      <c r="E36" s="7"/>
      <c r="F36" s="7"/>
      <c r="G36" s="7"/>
      <c r="H36" s="7"/>
      <c r="I36" s="7"/>
    </row>
    <row r="37" spans="3:9" x14ac:dyDescent="0.3">
      <c r="C37" s="88" t="s">
        <v>669</v>
      </c>
      <c r="D37" s="7"/>
      <c r="E37" s="7"/>
      <c r="F37" s="7"/>
      <c r="G37" s="7"/>
      <c r="H37" s="7"/>
      <c r="I37" s="7"/>
    </row>
    <row r="38" spans="3:9" x14ac:dyDescent="0.3">
      <c r="C38" s="12"/>
      <c r="D38" s="7"/>
      <c r="E38" s="7"/>
      <c r="F38" s="7"/>
      <c r="G38" s="7"/>
      <c r="H38" s="7"/>
      <c r="I38" s="7"/>
    </row>
    <row r="39" spans="3:9" x14ac:dyDescent="0.3">
      <c r="C39" s="25" t="s">
        <v>357</v>
      </c>
      <c r="D39" s="7"/>
      <c r="E39" s="7"/>
      <c r="F39" s="7"/>
      <c r="G39" s="7"/>
      <c r="H39" s="7"/>
      <c r="I39" s="7"/>
    </row>
    <row r="40" spans="3:9" x14ac:dyDescent="0.3">
      <c r="C40" s="12" t="s">
        <v>560</v>
      </c>
      <c r="D40" s="381"/>
      <c r="E40" s="381"/>
      <c r="F40" s="381"/>
      <c r="G40" s="381"/>
      <c r="H40" s="381"/>
      <c r="I40" s="381"/>
    </row>
    <row r="41" spans="3:9" x14ac:dyDescent="0.3">
      <c r="C41" s="12" t="s">
        <v>561</v>
      </c>
      <c r="D41" s="381"/>
      <c r="E41" s="381"/>
      <c r="F41" s="381"/>
      <c r="G41" s="381"/>
      <c r="H41" s="381"/>
      <c r="I41" s="381"/>
    </row>
    <row r="42" spans="3:9" x14ac:dyDescent="0.3">
      <c r="C42" s="12" t="s">
        <v>562</v>
      </c>
      <c r="D42" s="381"/>
      <c r="E42" s="381"/>
      <c r="F42" s="381"/>
      <c r="G42" s="381"/>
      <c r="H42" s="381"/>
      <c r="I42" s="381"/>
    </row>
    <row r="43" spans="3:9" x14ac:dyDescent="0.3">
      <c r="C43" s="12" t="s">
        <v>322</v>
      </c>
      <c r="D43" s="381"/>
      <c r="E43" s="381"/>
      <c r="F43" s="381"/>
      <c r="G43" s="381"/>
      <c r="H43" s="381"/>
      <c r="I43" s="381"/>
    </row>
    <row r="44" spans="3:9" x14ac:dyDescent="0.3">
      <c r="C44" s="25" t="s">
        <v>549</v>
      </c>
      <c r="D44" s="7"/>
      <c r="E44" s="7"/>
      <c r="F44" s="7"/>
      <c r="G44" s="7"/>
      <c r="H44" s="7"/>
      <c r="I44" s="7"/>
    </row>
    <row r="45" spans="3:9" x14ac:dyDescent="0.3">
      <c r="C45" s="4"/>
      <c r="D45" s="4"/>
      <c r="E45" s="4"/>
      <c r="F45" s="4"/>
      <c r="G45" s="4"/>
      <c r="H45" s="4"/>
      <c r="I45" s="4"/>
    </row>
    <row r="46" spans="3:9" ht="20.25" customHeight="1" x14ac:dyDescent="0.3">
      <c r="C46" s="382" t="s">
        <v>563</v>
      </c>
      <c r="D46" s="382"/>
      <c r="E46" s="382"/>
      <c r="F46" s="382"/>
      <c r="G46" s="382"/>
      <c r="H46" s="382"/>
      <c r="I46" s="382"/>
    </row>
    <row r="47" spans="3:9" ht="18.75" customHeight="1" x14ac:dyDescent="0.3">
      <c r="C47" s="291" t="s">
        <v>564</v>
      </c>
      <c r="D47" s="291"/>
      <c r="E47" s="291"/>
      <c r="F47" s="291"/>
      <c r="G47" s="291"/>
      <c r="H47" s="291"/>
      <c r="I47" s="291"/>
    </row>
  </sheetData>
  <mergeCells count="34">
    <mergeCell ref="C46:I46"/>
    <mergeCell ref="C47:I47"/>
    <mergeCell ref="D42:D43"/>
    <mergeCell ref="E42:E43"/>
    <mergeCell ref="F42:F43"/>
    <mergeCell ref="G42:G43"/>
    <mergeCell ref="H42:H43"/>
    <mergeCell ref="I42:I43"/>
    <mergeCell ref="I40:I41"/>
    <mergeCell ref="D30:D31"/>
    <mergeCell ref="E30:E31"/>
    <mergeCell ref="F30:F31"/>
    <mergeCell ref="G30:G31"/>
    <mergeCell ref="H30:H31"/>
    <mergeCell ref="I30:I31"/>
    <mergeCell ref="D40:D41"/>
    <mergeCell ref="E40:E41"/>
    <mergeCell ref="F40:F41"/>
    <mergeCell ref="G40:G41"/>
    <mergeCell ref="H40:H41"/>
    <mergeCell ref="I11:I12"/>
    <mergeCell ref="C4:I4"/>
    <mergeCell ref="C5:I5"/>
    <mergeCell ref="C6:I6"/>
    <mergeCell ref="C7:C9"/>
    <mergeCell ref="D7:D9"/>
    <mergeCell ref="E7:E9"/>
    <mergeCell ref="F7:F9"/>
    <mergeCell ref="G7:G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63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6"/>
  <sheetViews>
    <sheetView workbookViewId="0">
      <selection activeCell="G41" sqref="G41"/>
    </sheetView>
  </sheetViews>
  <sheetFormatPr baseColWidth="10" defaultRowHeight="14.4" x14ac:dyDescent="0.3"/>
  <cols>
    <col min="3" max="3" width="35" customWidth="1"/>
  </cols>
  <sheetData>
    <row r="4" spans="3:10" ht="25.5" customHeight="1" x14ac:dyDescent="0.3">
      <c r="C4" s="299" t="s">
        <v>565</v>
      </c>
      <c r="D4" s="299"/>
      <c r="E4" s="299"/>
      <c r="F4" s="299"/>
      <c r="G4" s="299"/>
      <c r="H4" s="299"/>
      <c r="I4" s="299"/>
      <c r="J4" s="299"/>
    </row>
    <row r="5" spans="3:10" x14ac:dyDescent="0.3">
      <c r="C5" s="380"/>
      <c r="D5" s="330"/>
      <c r="E5" s="330"/>
      <c r="F5" s="330"/>
      <c r="G5" s="330"/>
      <c r="H5" s="330"/>
      <c r="I5" s="330"/>
      <c r="J5" s="331"/>
    </row>
    <row r="6" spans="3:10" x14ac:dyDescent="0.3">
      <c r="C6" s="307" t="s">
        <v>673</v>
      </c>
      <c r="D6" s="308"/>
      <c r="E6" s="308"/>
      <c r="F6" s="308"/>
      <c r="G6" s="308"/>
      <c r="H6" s="308"/>
      <c r="I6" s="308"/>
      <c r="J6" s="309"/>
    </row>
    <row r="7" spans="3:10" x14ac:dyDescent="0.3">
      <c r="C7" s="273" t="s">
        <v>566</v>
      </c>
      <c r="D7" s="274"/>
      <c r="E7" s="274"/>
      <c r="F7" s="274"/>
      <c r="G7" s="274"/>
      <c r="H7" s="274"/>
      <c r="I7" s="274"/>
      <c r="J7" s="275"/>
    </row>
    <row r="8" spans="3:10" x14ac:dyDescent="0.3">
      <c r="C8" s="273" t="s">
        <v>1</v>
      </c>
      <c r="D8" s="274"/>
      <c r="E8" s="274"/>
      <c r="F8" s="274"/>
      <c r="G8" s="274"/>
      <c r="H8" s="274"/>
      <c r="I8" s="274"/>
      <c r="J8" s="275"/>
    </row>
    <row r="9" spans="3:10" x14ac:dyDescent="0.3">
      <c r="C9" s="314" t="s">
        <v>533</v>
      </c>
      <c r="D9" s="314" t="s">
        <v>660</v>
      </c>
      <c r="E9" s="314" t="s">
        <v>661</v>
      </c>
      <c r="F9" s="314" t="s">
        <v>662</v>
      </c>
      <c r="G9" s="314" t="s">
        <v>663</v>
      </c>
      <c r="H9" s="314" t="s">
        <v>670</v>
      </c>
      <c r="I9" s="276" t="s">
        <v>558</v>
      </c>
      <c r="J9" s="277"/>
    </row>
    <row r="10" spans="3:10" x14ac:dyDescent="0.3">
      <c r="C10" s="334"/>
      <c r="D10" s="334"/>
      <c r="E10" s="334"/>
      <c r="F10" s="334"/>
      <c r="G10" s="334"/>
      <c r="H10" s="334"/>
      <c r="I10" s="271" t="s">
        <v>559</v>
      </c>
      <c r="J10" s="272"/>
    </row>
    <row r="11" spans="3:10" x14ac:dyDescent="0.3">
      <c r="C11" s="315"/>
      <c r="D11" s="315"/>
      <c r="E11" s="315"/>
      <c r="F11" s="315"/>
      <c r="G11" s="315"/>
      <c r="H11" s="315"/>
      <c r="I11" s="307" t="s">
        <v>664</v>
      </c>
      <c r="J11" s="309"/>
    </row>
    <row r="12" spans="3:10" ht="24" x14ac:dyDescent="0.3">
      <c r="C12" s="100" t="s">
        <v>647</v>
      </c>
      <c r="D12" s="16"/>
      <c r="E12" s="16"/>
      <c r="F12" s="16"/>
      <c r="G12" s="16"/>
      <c r="H12" s="16"/>
      <c r="I12" s="383"/>
      <c r="J12" s="384"/>
    </row>
    <row r="13" spans="3:10" x14ac:dyDescent="0.3">
      <c r="C13" s="100" t="s">
        <v>648</v>
      </c>
      <c r="D13" s="16"/>
      <c r="E13" s="16"/>
      <c r="F13" s="16"/>
      <c r="G13" s="16"/>
      <c r="H13" s="16"/>
      <c r="I13" s="383"/>
      <c r="J13" s="384"/>
    </row>
    <row r="14" spans="3:10" x14ac:dyDescent="0.3">
      <c r="C14" s="100" t="s">
        <v>649</v>
      </c>
      <c r="D14" s="16"/>
      <c r="E14" s="16"/>
      <c r="F14" s="16"/>
      <c r="G14" s="16"/>
      <c r="H14" s="16"/>
      <c r="I14" s="383"/>
      <c r="J14" s="384"/>
    </row>
    <row r="15" spans="3:10" x14ac:dyDescent="0.3">
      <c r="C15" s="100" t="s">
        <v>650</v>
      </c>
      <c r="D15" s="16"/>
      <c r="E15" s="16"/>
      <c r="F15" s="16"/>
      <c r="G15" s="16"/>
      <c r="H15" s="16"/>
      <c r="I15" s="383"/>
      <c r="J15" s="384"/>
    </row>
    <row r="16" spans="3:10" ht="36" customHeight="1" x14ac:dyDescent="0.3">
      <c r="C16" s="100" t="s">
        <v>671</v>
      </c>
      <c r="D16" s="16"/>
      <c r="E16" s="16"/>
      <c r="F16" s="16"/>
      <c r="G16" s="16"/>
      <c r="H16" s="16"/>
      <c r="I16" s="383"/>
      <c r="J16" s="384"/>
    </row>
    <row r="17" spans="3:10" ht="33" customHeight="1" x14ac:dyDescent="0.3">
      <c r="C17" s="100" t="s">
        <v>652</v>
      </c>
      <c r="D17" s="16"/>
      <c r="E17" s="16"/>
      <c r="F17" s="16"/>
      <c r="G17" s="16"/>
      <c r="H17" s="16"/>
      <c r="I17" s="383"/>
      <c r="J17" s="384"/>
    </row>
    <row r="18" spans="3:10" x14ac:dyDescent="0.3">
      <c r="C18" s="100" t="s">
        <v>653</v>
      </c>
      <c r="D18" s="16"/>
      <c r="E18" s="16"/>
      <c r="F18" s="16"/>
      <c r="G18" s="16"/>
      <c r="H18" s="16"/>
      <c r="I18" s="383"/>
      <c r="J18" s="384"/>
    </row>
    <row r="19" spans="3:10" ht="22.5" customHeight="1" x14ac:dyDescent="0.3">
      <c r="C19" s="100" t="s">
        <v>654</v>
      </c>
      <c r="D19" s="16"/>
      <c r="E19" s="16"/>
      <c r="F19" s="16"/>
      <c r="G19" s="16"/>
      <c r="H19" s="16"/>
      <c r="I19" s="383"/>
      <c r="J19" s="384"/>
    </row>
    <row r="20" spans="3:10" ht="26.25" customHeight="1" x14ac:dyDescent="0.3">
      <c r="C20" s="100" t="s">
        <v>655</v>
      </c>
      <c r="D20" s="16"/>
      <c r="E20" s="16"/>
      <c r="F20" s="16"/>
      <c r="G20" s="16"/>
      <c r="H20" s="16"/>
      <c r="I20" s="383"/>
      <c r="J20" s="384"/>
    </row>
    <row r="21" spans="3:10" x14ac:dyDescent="0.3">
      <c r="C21" s="100" t="s">
        <v>656</v>
      </c>
      <c r="D21" s="16"/>
      <c r="E21" s="16"/>
      <c r="F21" s="16"/>
      <c r="G21" s="16"/>
      <c r="H21" s="16"/>
      <c r="I21" s="383"/>
      <c r="J21" s="384"/>
    </row>
    <row r="22" spans="3:10" x14ac:dyDescent="0.3">
      <c r="C22" s="16"/>
      <c r="D22" s="16"/>
      <c r="E22" s="16"/>
      <c r="F22" s="16"/>
      <c r="G22" s="16"/>
      <c r="H22" s="16"/>
      <c r="I22" s="383"/>
      <c r="J22" s="384"/>
    </row>
    <row r="23" spans="3:10" ht="38.25" customHeight="1" x14ac:dyDescent="0.3">
      <c r="C23" s="100" t="s">
        <v>657</v>
      </c>
      <c r="D23" s="16"/>
      <c r="E23" s="16"/>
      <c r="F23" s="16"/>
      <c r="G23" s="16"/>
      <c r="H23" s="16"/>
      <c r="I23" s="383"/>
      <c r="J23" s="384"/>
    </row>
    <row r="24" spans="3:10" x14ac:dyDescent="0.3">
      <c r="C24" s="100" t="s">
        <v>648</v>
      </c>
      <c r="D24" s="16"/>
      <c r="E24" s="16"/>
      <c r="F24" s="16"/>
      <c r="G24" s="16"/>
      <c r="H24" s="16"/>
      <c r="I24" s="383"/>
      <c r="J24" s="384"/>
    </row>
    <row r="25" spans="3:10" x14ac:dyDescent="0.3">
      <c r="C25" s="100" t="s">
        <v>649</v>
      </c>
      <c r="D25" s="16"/>
      <c r="E25" s="16"/>
      <c r="F25" s="16"/>
      <c r="G25" s="16"/>
      <c r="H25" s="16"/>
      <c r="I25" s="383"/>
      <c r="J25" s="384"/>
    </row>
    <row r="26" spans="3:10" x14ac:dyDescent="0.3">
      <c r="C26" s="100" t="s">
        <v>650</v>
      </c>
      <c r="D26" s="16"/>
      <c r="E26" s="16"/>
      <c r="F26" s="16"/>
      <c r="G26" s="16"/>
      <c r="H26" s="16"/>
      <c r="I26" s="383"/>
      <c r="J26" s="384"/>
    </row>
    <row r="27" spans="3:10" ht="36.75" customHeight="1" x14ac:dyDescent="0.3">
      <c r="C27" s="100" t="s">
        <v>671</v>
      </c>
      <c r="D27" s="16"/>
      <c r="E27" s="16"/>
      <c r="F27" s="16"/>
      <c r="G27" s="16"/>
      <c r="H27" s="16"/>
      <c r="I27" s="383"/>
      <c r="J27" s="384"/>
    </row>
    <row r="28" spans="3:10" ht="39.75" customHeight="1" x14ac:dyDescent="0.3">
      <c r="C28" s="100" t="s">
        <v>652</v>
      </c>
      <c r="D28" s="16"/>
      <c r="E28" s="16"/>
      <c r="F28" s="16"/>
      <c r="G28" s="16"/>
      <c r="H28" s="16"/>
      <c r="I28" s="383"/>
      <c r="J28" s="384"/>
    </row>
    <row r="29" spans="3:10" x14ac:dyDescent="0.3">
      <c r="C29" s="100" t="s">
        <v>653</v>
      </c>
      <c r="D29" s="16"/>
      <c r="E29" s="16"/>
      <c r="F29" s="16"/>
      <c r="G29" s="16"/>
      <c r="H29" s="16"/>
      <c r="I29" s="383"/>
      <c r="J29" s="384"/>
    </row>
    <row r="30" spans="3:10" ht="40.5" customHeight="1" x14ac:dyDescent="0.3">
      <c r="C30" s="100" t="s">
        <v>654</v>
      </c>
      <c r="D30" s="16"/>
      <c r="E30" s="16"/>
      <c r="F30" s="16"/>
      <c r="G30" s="16"/>
      <c r="H30" s="16"/>
      <c r="I30" s="383"/>
      <c r="J30" s="384"/>
    </row>
    <row r="31" spans="3:10" x14ac:dyDescent="0.3">
      <c r="C31" s="100" t="s">
        <v>655</v>
      </c>
      <c r="D31" s="16"/>
      <c r="E31" s="16"/>
      <c r="F31" s="16"/>
      <c r="G31" s="16"/>
      <c r="H31" s="16"/>
      <c r="I31" s="383"/>
      <c r="J31" s="384"/>
    </row>
    <row r="32" spans="3:10" x14ac:dyDescent="0.3">
      <c r="C32" s="100" t="s">
        <v>656</v>
      </c>
      <c r="D32" s="16"/>
      <c r="E32" s="16"/>
      <c r="F32" s="16"/>
      <c r="G32" s="16"/>
      <c r="H32" s="16"/>
      <c r="I32" s="383"/>
      <c r="J32" s="384"/>
    </row>
    <row r="33" spans="3:10" x14ac:dyDescent="0.3">
      <c r="C33" s="16"/>
      <c r="D33" s="16"/>
      <c r="E33" s="16"/>
      <c r="F33" s="16"/>
      <c r="G33" s="16"/>
      <c r="H33" s="16"/>
      <c r="I33" s="383"/>
      <c r="J33" s="384"/>
    </row>
    <row r="34" spans="3:10" ht="34.5" customHeight="1" x14ac:dyDescent="0.3">
      <c r="C34" s="100" t="s">
        <v>672</v>
      </c>
      <c r="D34" s="16"/>
      <c r="E34" s="16"/>
      <c r="F34" s="16"/>
      <c r="G34" s="16"/>
      <c r="H34" s="16"/>
      <c r="I34" s="383"/>
      <c r="J34" s="384"/>
    </row>
    <row r="35" spans="3:10" x14ac:dyDescent="0.3">
      <c r="C35" s="16"/>
      <c r="D35" s="16"/>
      <c r="E35" s="16"/>
      <c r="F35" s="16"/>
      <c r="G35" s="16"/>
      <c r="H35" s="16"/>
      <c r="I35" s="383"/>
      <c r="J35" s="384"/>
    </row>
    <row r="36" spans="3:10" ht="50.25" customHeight="1" x14ac:dyDescent="0.3">
      <c r="C36" s="382" t="s">
        <v>567</v>
      </c>
      <c r="D36" s="382"/>
      <c r="E36" s="382"/>
      <c r="F36" s="382"/>
      <c r="G36" s="382"/>
      <c r="H36" s="382"/>
      <c r="I36" s="382"/>
      <c r="J36" s="382"/>
    </row>
  </sheetData>
  <mergeCells count="39">
    <mergeCell ref="I33:J33"/>
    <mergeCell ref="I34:J34"/>
    <mergeCell ref="I35:J35"/>
    <mergeCell ref="C4:J4"/>
    <mergeCell ref="C36:J36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14:J14"/>
    <mergeCell ref="C5:J5"/>
    <mergeCell ref="C6:J6"/>
    <mergeCell ref="C7:J7"/>
    <mergeCell ref="C8:J8"/>
    <mergeCell ref="C9:C11"/>
    <mergeCell ref="D9:D11"/>
    <mergeCell ref="E9:E11"/>
    <mergeCell ref="F9:F11"/>
    <mergeCell ref="G9:G11"/>
    <mergeCell ref="H9:H11"/>
    <mergeCell ref="I9:J9"/>
    <mergeCell ref="I10:J10"/>
    <mergeCell ref="I11:J11"/>
    <mergeCell ref="I12:J12"/>
    <mergeCell ref="I13:J13"/>
  </mergeCells>
  <pageMargins left="0.70866141732283472" right="0.70866141732283472" top="0.74803149606299213" bottom="0.74803149606299213" header="0.31496062992125984" footer="0.31496062992125984"/>
  <pageSetup scale="66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74"/>
  <sheetViews>
    <sheetView tabSelected="1" topLeftCell="A13" workbookViewId="0">
      <selection activeCell="F31" sqref="F31"/>
    </sheetView>
  </sheetViews>
  <sheetFormatPr baseColWidth="10" defaultRowHeight="14.4" x14ac:dyDescent="0.3"/>
  <cols>
    <col min="3" max="3" width="53.6640625" customWidth="1"/>
  </cols>
  <sheetData>
    <row r="4" spans="3:8" x14ac:dyDescent="0.3">
      <c r="C4" s="390" t="s">
        <v>568</v>
      </c>
      <c r="D4" s="390"/>
      <c r="E4" s="390"/>
      <c r="F4" s="390"/>
      <c r="G4" s="390"/>
      <c r="H4" s="390"/>
    </row>
    <row r="5" spans="3:8" x14ac:dyDescent="0.3">
      <c r="C5" s="276" t="s">
        <v>673</v>
      </c>
      <c r="D5" s="306"/>
      <c r="E5" s="306"/>
      <c r="F5" s="306"/>
      <c r="G5" s="306"/>
      <c r="H5" s="277"/>
    </row>
    <row r="6" spans="3:8" x14ac:dyDescent="0.3">
      <c r="C6" s="307" t="s">
        <v>569</v>
      </c>
      <c r="D6" s="308"/>
      <c r="E6" s="308"/>
      <c r="F6" s="308"/>
      <c r="G6" s="308"/>
      <c r="H6" s="309"/>
    </row>
    <row r="7" spans="3:8" x14ac:dyDescent="0.3">
      <c r="C7" s="391"/>
      <c r="D7" s="101" t="s">
        <v>570</v>
      </c>
      <c r="E7" s="394" t="s">
        <v>327</v>
      </c>
      <c r="F7" s="101" t="s">
        <v>572</v>
      </c>
      <c r="G7" s="101" t="s">
        <v>574</v>
      </c>
      <c r="H7" s="101" t="s">
        <v>576</v>
      </c>
    </row>
    <row r="8" spans="3:8" x14ac:dyDescent="0.3">
      <c r="C8" s="392"/>
      <c r="D8" s="101" t="s">
        <v>571</v>
      </c>
      <c r="E8" s="395"/>
      <c r="F8" s="101" t="s">
        <v>573</v>
      </c>
      <c r="G8" s="101" t="s">
        <v>575</v>
      </c>
      <c r="H8" s="101" t="s">
        <v>577</v>
      </c>
    </row>
    <row r="9" spans="3:8" x14ac:dyDescent="0.3">
      <c r="C9" s="393"/>
      <c r="D9" s="108"/>
      <c r="E9" s="395"/>
      <c r="F9" s="108"/>
      <c r="G9" s="108"/>
      <c r="H9" s="101" t="s">
        <v>578</v>
      </c>
    </row>
    <row r="10" spans="3:8" x14ac:dyDescent="0.3">
      <c r="C10" s="102" t="s">
        <v>579</v>
      </c>
      <c r="D10" s="109"/>
      <c r="E10" s="110"/>
      <c r="F10" s="117"/>
      <c r="G10" s="119"/>
      <c r="H10" s="111"/>
    </row>
    <row r="11" spans="3:8" x14ac:dyDescent="0.3">
      <c r="C11" s="104" t="s">
        <v>580</v>
      </c>
      <c r="D11" s="385"/>
      <c r="E11" s="386"/>
      <c r="F11" s="387"/>
      <c r="G11" s="388"/>
      <c r="H11" s="389"/>
    </row>
    <row r="12" spans="3:8" x14ac:dyDescent="0.3">
      <c r="C12" s="104" t="s">
        <v>581</v>
      </c>
      <c r="D12" s="385"/>
      <c r="E12" s="386"/>
      <c r="F12" s="387"/>
      <c r="G12" s="388"/>
      <c r="H12" s="389"/>
    </row>
    <row r="13" spans="3:8" x14ac:dyDescent="0.3">
      <c r="C13" s="104" t="s">
        <v>582</v>
      </c>
      <c r="D13" s="112"/>
      <c r="E13" s="103"/>
      <c r="F13" s="118"/>
      <c r="G13" s="120"/>
      <c r="H13" s="113"/>
    </row>
    <row r="14" spans="3:8" x14ac:dyDescent="0.3">
      <c r="C14" s="105"/>
      <c r="D14" s="112"/>
      <c r="E14" s="103"/>
      <c r="F14" s="118"/>
      <c r="G14" s="120"/>
      <c r="H14" s="113"/>
    </row>
    <row r="15" spans="3:8" x14ac:dyDescent="0.3">
      <c r="C15" s="102" t="s">
        <v>583</v>
      </c>
      <c r="D15" s="112"/>
      <c r="E15" s="103"/>
      <c r="F15" s="118"/>
      <c r="G15" s="120"/>
      <c r="H15" s="113"/>
    </row>
    <row r="16" spans="3:8" x14ac:dyDescent="0.3">
      <c r="C16" s="104" t="s">
        <v>584</v>
      </c>
      <c r="D16" s="112"/>
      <c r="E16" s="103"/>
      <c r="F16" s="118"/>
      <c r="G16" s="120"/>
      <c r="H16" s="113"/>
    </row>
    <row r="17" spans="3:8" x14ac:dyDescent="0.3">
      <c r="C17" s="106" t="s">
        <v>585</v>
      </c>
      <c r="D17" s="112"/>
      <c r="E17" s="103"/>
      <c r="F17" s="118"/>
      <c r="G17" s="120"/>
      <c r="H17" s="113"/>
    </row>
    <row r="18" spans="3:8" x14ac:dyDescent="0.3">
      <c r="C18" s="106" t="s">
        <v>586</v>
      </c>
      <c r="D18" s="112"/>
      <c r="E18" s="103"/>
      <c r="F18" s="118"/>
      <c r="G18" s="120"/>
      <c r="H18" s="113"/>
    </row>
    <row r="19" spans="3:8" x14ac:dyDescent="0.3">
      <c r="C19" s="106" t="s">
        <v>587</v>
      </c>
      <c r="D19" s="112"/>
      <c r="E19" s="103"/>
      <c r="F19" s="118"/>
      <c r="G19" s="120"/>
      <c r="H19" s="113"/>
    </row>
    <row r="20" spans="3:8" x14ac:dyDescent="0.3">
      <c r="C20" s="104" t="s">
        <v>588</v>
      </c>
      <c r="D20" s="112"/>
      <c r="E20" s="103"/>
      <c r="F20" s="118"/>
      <c r="G20" s="120"/>
      <c r="H20" s="113"/>
    </row>
    <row r="21" spans="3:8" x14ac:dyDescent="0.3">
      <c r="C21" s="106" t="s">
        <v>585</v>
      </c>
      <c r="D21" s="112"/>
      <c r="E21" s="103"/>
      <c r="F21" s="118"/>
      <c r="G21" s="120"/>
      <c r="H21" s="113"/>
    </row>
    <row r="22" spans="3:8" x14ac:dyDescent="0.3">
      <c r="C22" s="106" t="s">
        <v>586</v>
      </c>
      <c r="D22" s="112"/>
      <c r="E22" s="103"/>
      <c r="F22" s="118"/>
      <c r="G22" s="120"/>
      <c r="H22" s="113"/>
    </row>
    <row r="23" spans="3:8" x14ac:dyDescent="0.3">
      <c r="C23" s="106" t="s">
        <v>587</v>
      </c>
      <c r="D23" s="112"/>
      <c r="E23" s="103"/>
      <c r="F23" s="118"/>
      <c r="G23" s="120"/>
      <c r="H23" s="113"/>
    </row>
    <row r="24" spans="3:8" x14ac:dyDescent="0.3">
      <c r="C24" s="104" t="s">
        <v>589</v>
      </c>
      <c r="D24" s="112"/>
      <c r="E24" s="103"/>
      <c r="F24" s="118"/>
      <c r="G24" s="120"/>
      <c r="H24" s="113"/>
    </row>
    <row r="25" spans="3:8" x14ac:dyDescent="0.3">
      <c r="C25" s="104" t="s">
        <v>590</v>
      </c>
      <c r="D25" s="112"/>
      <c r="E25" s="103"/>
      <c r="F25" s="118"/>
      <c r="G25" s="120"/>
      <c r="H25" s="113"/>
    </row>
    <row r="26" spans="3:8" x14ac:dyDescent="0.3">
      <c r="C26" s="104" t="s">
        <v>591</v>
      </c>
      <c r="D26" s="112"/>
      <c r="E26" s="103"/>
      <c r="F26" s="118"/>
      <c r="G26" s="120"/>
      <c r="H26" s="113"/>
    </row>
    <row r="27" spans="3:8" x14ac:dyDescent="0.3">
      <c r="C27" s="104" t="s">
        <v>592</v>
      </c>
      <c r="D27" s="112"/>
      <c r="E27" s="103"/>
      <c r="F27" s="118"/>
      <c r="G27" s="120"/>
      <c r="H27" s="113"/>
    </row>
    <row r="28" spans="3:8" x14ac:dyDescent="0.3">
      <c r="C28" s="104" t="s">
        <v>593</v>
      </c>
      <c r="D28" s="112"/>
      <c r="E28" s="103"/>
      <c r="F28" s="118"/>
      <c r="G28" s="120"/>
      <c r="H28" s="113"/>
    </row>
    <row r="29" spans="3:8" x14ac:dyDescent="0.3">
      <c r="C29" s="104" t="s">
        <v>594</v>
      </c>
      <c r="D29" s="112"/>
      <c r="E29" s="103"/>
      <c r="F29" s="118"/>
      <c r="G29" s="120"/>
      <c r="H29" s="113"/>
    </row>
    <row r="30" spans="3:8" x14ac:dyDescent="0.3">
      <c r="C30" s="104" t="s">
        <v>595</v>
      </c>
      <c r="D30" s="112"/>
      <c r="E30" s="103"/>
      <c r="F30" s="118"/>
      <c r="G30" s="120"/>
      <c r="H30" s="113"/>
    </row>
    <row r="31" spans="3:8" x14ac:dyDescent="0.3">
      <c r="C31" s="104" t="s">
        <v>596</v>
      </c>
      <c r="D31" s="112"/>
      <c r="E31" s="103"/>
      <c r="F31" s="118"/>
      <c r="G31" s="120"/>
      <c r="H31" s="113"/>
    </row>
    <row r="32" spans="3:8" x14ac:dyDescent="0.3">
      <c r="C32" s="105"/>
      <c r="D32" s="112"/>
      <c r="E32" s="103"/>
      <c r="F32" s="118"/>
      <c r="G32" s="120"/>
      <c r="H32" s="113"/>
    </row>
    <row r="33" spans="3:8" x14ac:dyDescent="0.3">
      <c r="C33" s="102" t="s">
        <v>597</v>
      </c>
      <c r="D33" s="112"/>
      <c r="E33" s="103"/>
      <c r="F33" s="118"/>
      <c r="G33" s="120"/>
      <c r="H33" s="113"/>
    </row>
    <row r="34" spans="3:8" x14ac:dyDescent="0.3">
      <c r="C34" s="104" t="s">
        <v>598</v>
      </c>
      <c r="D34" s="112"/>
      <c r="E34" s="103"/>
      <c r="F34" s="118"/>
      <c r="G34" s="120"/>
      <c r="H34" s="113"/>
    </row>
    <row r="35" spans="3:8" x14ac:dyDescent="0.3">
      <c r="C35" s="105"/>
      <c r="D35" s="112"/>
      <c r="E35" s="103"/>
      <c r="F35" s="118"/>
      <c r="G35" s="120"/>
      <c r="H35" s="113"/>
    </row>
    <row r="36" spans="3:8" x14ac:dyDescent="0.3">
      <c r="C36" s="102" t="s">
        <v>599</v>
      </c>
      <c r="D36" s="112"/>
      <c r="E36" s="103"/>
      <c r="F36" s="118"/>
      <c r="G36" s="120"/>
      <c r="H36" s="113"/>
    </row>
    <row r="37" spans="3:8" x14ac:dyDescent="0.3">
      <c r="C37" s="104" t="s">
        <v>584</v>
      </c>
      <c r="D37" s="112"/>
      <c r="E37" s="103"/>
      <c r="F37" s="118"/>
      <c r="G37" s="120"/>
      <c r="H37" s="113"/>
    </row>
    <row r="38" spans="3:8" x14ac:dyDescent="0.3">
      <c r="C38" s="104" t="s">
        <v>588</v>
      </c>
      <c r="D38" s="112"/>
      <c r="E38" s="103"/>
      <c r="F38" s="118"/>
      <c r="G38" s="120"/>
      <c r="H38" s="113"/>
    </row>
    <row r="39" spans="3:8" x14ac:dyDescent="0.3">
      <c r="C39" s="104" t="s">
        <v>600</v>
      </c>
      <c r="D39" s="112"/>
      <c r="E39" s="103"/>
      <c r="F39" s="118"/>
      <c r="G39" s="120"/>
      <c r="H39" s="113"/>
    </row>
    <row r="40" spans="3:8" x14ac:dyDescent="0.3">
      <c r="C40" s="105"/>
      <c r="D40" s="112"/>
      <c r="E40" s="103"/>
      <c r="F40" s="118"/>
      <c r="G40" s="120"/>
      <c r="H40" s="113"/>
    </row>
    <row r="41" spans="3:8" x14ac:dyDescent="0.3">
      <c r="C41" s="102" t="s">
        <v>601</v>
      </c>
      <c r="D41" s="112"/>
      <c r="E41" s="103"/>
      <c r="F41" s="118"/>
      <c r="G41" s="120"/>
      <c r="H41" s="113"/>
    </row>
    <row r="42" spans="3:8" x14ac:dyDescent="0.3">
      <c r="C42" s="104" t="s">
        <v>602</v>
      </c>
      <c r="D42" s="112"/>
      <c r="E42" s="103"/>
      <c r="F42" s="118"/>
      <c r="G42" s="120"/>
      <c r="H42" s="113"/>
    </row>
    <row r="43" spans="3:8" x14ac:dyDescent="0.3">
      <c r="C43" s="104" t="s">
        <v>603</v>
      </c>
      <c r="D43" s="112"/>
      <c r="E43" s="103"/>
      <c r="F43" s="118"/>
      <c r="G43" s="120"/>
      <c r="H43" s="113"/>
    </row>
    <row r="44" spans="3:8" x14ac:dyDescent="0.3">
      <c r="C44" s="104" t="s">
        <v>604</v>
      </c>
      <c r="D44" s="112"/>
      <c r="E44" s="103"/>
      <c r="F44" s="118"/>
      <c r="G44" s="120"/>
      <c r="H44" s="113"/>
    </row>
    <row r="45" spans="3:8" x14ac:dyDescent="0.3">
      <c r="C45" s="105"/>
      <c r="D45" s="112"/>
      <c r="E45" s="103"/>
      <c r="F45" s="118"/>
      <c r="G45" s="120"/>
      <c r="H45" s="113"/>
    </row>
    <row r="46" spans="3:8" x14ac:dyDescent="0.3">
      <c r="C46" s="102" t="s">
        <v>605</v>
      </c>
      <c r="D46" s="112"/>
      <c r="E46" s="103"/>
      <c r="F46" s="118"/>
      <c r="G46" s="120"/>
      <c r="H46" s="113"/>
    </row>
    <row r="47" spans="3:8" x14ac:dyDescent="0.3">
      <c r="C47" s="105"/>
      <c r="D47" s="112"/>
      <c r="E47" s="103"/>
      <c r="F47" s="118"/>
      <c r="G47" s="120"/>
      <c r="H47" s="113"/>
    </row>
    <row r="48" spans="3:8" x14ac:dyDescent="0.3">
      <c r="C48" s="102" t="s">
        <v>606</v>
      </c>
      <c r="D48" s="112"/>
      <c r="E48" s="103"/>
      <c r="F48" s="118"/>
      <c r="G48" s="120"/>
      <c r="H48" s="113"/>
    </row>
    <row r="49" spans="3:8" x14ac:dyDescent="0.3">
      <c r="C49" s="104" t="s">
        <v>607</v>
      </c>
      <c r="D49" s="112"/>
      <c r="E49" s="103"/>
      <c r="F49" s="118"/>
      <c r="G49" s="120"/>
      <c r="H49" s="113"/>
    </row>
    <row r="50" spans="3:8" x14ac:dyDescent="0.3">
      <c r="C50" s="104" t="s">
        <v>608</v>
      </c>
      <c r="D50" s="112"/>
      <c r="E50" s="103"/>
      <c r="F50" s="118"/>
      <c r="G50" s="120"/>
      <c r="H50" s="113"/>
    </row>
    <row r="51" spans="3:8" x14ac:dyDescent="0.3">
      <c r="C51" s="104" t="s">
        <v>609</v>
      </c>
      <c r="D51" s="112"/>
      <c r="E51" s="103"/>
      <c r="F51" s="118"/>
      <c r="G51" s="120"/>
      <c r="H51" s="113"/>
    </row>
    <row r="52" spans="3:8" x14ac:dyDescent="0.3">
      <c r="C52" s="105"/>
      <c r="D52" s="112"/>
      <c r="E52" s="103"/>
      <c r="F52" s="118"/>
      <c r="G52" s="120"/>
      <c r="H52" s="113"/>
    </row>
    <row r="53" spans="3:8" x14ac:dyDescent="0.3">
      <c r="C53" s="102" t="s">
        <v>610</v>
      </c>
      <c r="D53" s="385"/>
      <c r="E53" s="386"/>
      <c r="F53" s="387"/>
      <c r="G53" s="388"/>
      <c r="H53" s="389"/>
    </row>
    <row r="54" spans="3:8" x14ac:dyDescent="0.3">
      <c r="C54" s="102" t="s">
        <v>611</v>
      </c>
      <c r="D54" s="385"/>
      <c r="E54" s="386"/>
      <c r="F54" s="387"/>
      <c r="G54" s="388"/>
      <c r="H54" s="389"/>
    </row>
    <row r="55" spans="3:8" x14ac:dyDescent="0.3">
      <c r="C55" s="104" t="s">
        <v>608</v>
      </c>
      <c r="D55" s="112"/>
      <c r="E55" s="103"/>
      <c r="F55" s="118"/>
      <c r="G55" s="120"/>
      <c r="H55" s="113"/>
    </row>
    <row r="56" spans="3:8" x14ac:dyDescent="0.3">
      <c r="C56" s="104" t="s">
        <v>609</v>
      </c>
      <c r="D56" s="112"/>
      <c r="E56" s="103"/>
      <c r="F56" s="118"/>
      <c r="G56" s="120"/>
      <c r="H56" s="113"/>
    </row>
    <row r="57" spans="3:8" x14ac:dyDescent="0.3">
      <c r="C57" s="105"/>
      <c r="D57" s="112"/>
      <c r="E57" s="103"/>
      <c r="F57" s="118"/>
      <c r="G57" s="120"/>
      <c r="H57" s="113"/>
    </row>
    <row r="58" spans="3:8" x14ac:dyDescent="0.3">
      <c r="C58" s="102" t="s">
        <v>612</v>
      </c>
      <c r="D58" s="112"/>
      <c r="E58" s="103"/>
      <c r="F58" s="118"/>
      <c r="G58" s="120"/>
      <c r="H58" s="113"/>
    </row>
    <row r="59" spans="3:8" x14ac:dyDescent="0.3">
      <c r="C59" s="104" t="s">
        <v>608</v>
      </c>
      <c r="D59" s="112"/>
      <c r="E59" s="103"/>
      <c r="F59" s="118"/>
      <c r="G59" s="120"/>
      <c r="H59" s="113"/>
    </row>
    <row r="60" spans="3:8" x14ac:dyDescent="0.3">
      <c r="C60" s="104" t="s">
        <v>609</v>
      </c>
      <c r="D60" s="112"/>
      <c r="E60" s="103"/>
      <c r="F60" s="118"/>
      <c r="G60" s="120"/>
      <c r="H60" s="113"/>
    </row>
    <row r="61" spans="3:8" x14ac:dyDescent="0.3">
      <c r="C61" s="104" t="s">
        <v>613</v>
      </c>
      <c r="D61" s="112"/>
      <c r="E61" s="103"/>
      <c r="F61" s="118"/>
      <c r="G61" s="120"/>
      <c r="H61" s="113"/>
    </row>
    <row r="62" spans="3:8" x14ac:dyDescent="0.3">
      <c r="C62" s="105"/>
      <c r="D62" s="112"/>
      <c r="E62" s="103"/>
      <c r="F62" s="118"/>
      <c r="G62" s="120"/>
      <c r="H62" s="113"/>
    </row>
    <row r="63" spans="3:8" x14ac:dyDescent="0.3">
      <c r="C63" s="102" t="s">
        <v>614</v>
      </c>
      <c r="D63" s="112"/>
      <c r="E63" s="103"/>
      <c r="F63" s="118"/>
      <c r="G63" s="120"/>
      <c r="H63" s="113"/>
    </row>
    <row r="64" spans="3:8" x14ac:dyDescent="0.3">
      <c r="C64" s="104" t="s">
        <v>608</v>
      </c>
      <c r="D64" s="112"/>
      <c r="E64" s="103"/>
      <c r="F64" s="118"/>
      <c r="G64" s="120"/>
      <c r="H64" s="113"/>
    </row>
    <row r="65" spans="3:8" x14ac:dyDescent="0.3">
      <c r="C65" s="104" t="s">
        <v>609</v>
      </c>
      <c r="D65" s="112"/>
      <c r="E65" s="103"/>
      <c r="F65" s="118"/>
      <c r="G65" s="120"/>
      <c r="H65" s="113"/>
    </row>
    <row r="66" spans="3:8" x14ac:dyDescent="0.3">
      <c r="C66" s="105"/>
      <c r="D66" s="112"/>
      <c r="E66" s="103"/>
      <c r="F66" s="118"/>
      <c r="G66" s="120"/>
      <c r="H66" s="113"/>
    </row>
    <row r="67" spans="3:8" x14ac:dyDescent="0.3">
      <c r="C67" s="102" t="s">
        <v>615</v>
      </c>
      <c r="D67" s="112"/>
      <c r="E67" s="103"/>
      <c r="F67" s="118"/>
      <c r="G67" s="120"/>
      <c r="H67" s="113"/>
    </row>
    <row r="68" spans="3:8" x14ac:dyDescent="0.3">
      <c r="C68" s="104" t="s">
        <v>616</v>
      </c>
      <c r="D68" s="112"/>
      <c r="E68" s="103"/>
      <c r="F68" s="118"/>
      <c r="G68" s="120"/>
      <c r="H68" s="113"/>
    </row>
    <row r="69" spans="3:8" x14ac:dyDescent="0.3">
      <c r="C69" s="104" t="s">
        <v>617</v>
      </c>
      <c r="D69" s="112"/>
      <c r="E69" s="103"/>
      <c r="F69" s="118"/>
      <c r="G69" s="120"/>
      <c r="H69" s="113"/>
    </row>
    <row r="70" spans="3:8" x14ac:dyDescent="0.3">
      <c r="C70" s="105"/>
      <c r="D70" s="112"/>
      <c r="E70" s="103"/>
      <c r="F70" s="118"/>
      <c r="G70" s="120"/>
      <c r="H70" s="113"/>
    </row>
    <row r="71" spans="3:8" x14ac:dyDescent="0.3">
      <c r="C71" s="102" t="s">
        <v>618</v>
      </c>
      <c r="D71" s="112"/>
      <c r="E71" s="103"/>
      <c r="F71" s="118"/>
      <c r="G71" s="120"/>
      <c r="H71" s="113"/>
    </row>
    <row r="72" spans="3:8" x14ac:dyDescent="0.3">
      <c r="C72" s="104" t="s">
        <v>619</v>
      </c>
      <c r="D72" s="112"/>
      <c r="E72" s="103"/>
      <c r="F72" s="118"/>
      <c r="G72" s="120"/>
      <c r="H72" s="113"/>
    </row>
    <row r="73" spans="3:8" x14ac:dyDescent="0.3">
      <c r="C73" s="104" t="s">
        <v>620</v>
      </c>
      <c r="D73" s="112"/>
      <c r="E73" s="103"/>
      <c r="F73" s="118"/>
      <c r="G73" s="120"/>
      <c r="H73" s="113"/>
    </row>
    <row r="74" spans="3:8" x14ac:dyDescent="0.3">
      <c r="C74" s="107"/>
      <c r="D74" s="114"/>
      <c r="E74" s="115"/>
      <c r="F74" s="116"/>
      <c r="G74" s="84"/>
      <c r="H74" s="83"/>
    </row>
  </sheetData>
  <mergeCells count="15">
    <mergeCell ref="D53:D54"/>
    <mergeCell ref="E53:E54"/>
    <mergeCell ref="F53:F54"/>
    <mergeCell ref="G53:G54"/>
    <mergeCell ref="H53:H54"/>
    <mergeCell ref="C4:H4"/>
    <mergeCell ref="C5:H5"/>
    <mergeCell ref="C6:H6"/>
    <mergeCell ref="C7:C9"/>
    <mergeCell ref="E7:E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6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topLeftCell="A49" workbookViewId="0">
      <selection activeCell="E40" sqref="E40"/>
    </sheetView>
  </sheetViews>
  <sheetFormatPr baseColWidth="10" defaultRowHeight="14.4" x14ac:dyDescent="0.3"/>
  <cols>
    <col min="3" max="3" width="14.109375" customWidth="1"/>
    <col min="4" max="4" width="17.88671875" customWidth="1"/>
    <col min="5" max="6" width="13.44140625" customWidth="1"/>
    <col min="7" max="7" width="14.33203125" customWidth="1"/>
    <col min="8" max="8" width="17" customWidth="1"/>
    <col min="9" max="9" width="12.109375" customWidth="1"/>
    <col min="10" max="10" width="13.44140625" customWidth="1"/>
    <col min="11" max="11" width="19.44140625" customWidth="1"/>
  </cols>
  <sheetData>
    <row r="4" spans="3:11" x14ac:dyDescent="0.3">
      <c r="C4" s="273" t="s">
        <v>673</v>
      </c>
      <c r="D4" s="274"/>
      <c r="E4" s="274"/>
      <c r="F4" s="274"/>
      <c r="G4" s="274"/>
      <c r="H4" s="274"/>
      <c r="I4" s="274"/>
      <c r="J4" s="274"/>
      <c r="K4" s="275"/>
    </row>
    <row r="5" spans="3:11" ht="13.5" customHeight="1" x14ac:dyDescent="0.3">
      <c r="C5" s="273" t="s">
        <v>120</v>
      </c>
      <c r="D5" s="274"/>
      <c r="E5" s="274"/>
      <c r="F5" s="274"/>
      <c r="G5" s="274"/>
      <c r="H5" s="274"/>
      <c r="I5" s="274"/>
      <c r="J5" s="274"/>
      <c r="K5" s="275"/>
    </row>
    <row r="6" spans="3:11" ht="23.25" customHeight="1" x14ac:dyDescent="0.3">
      <c r="C6" s="273" t="s">
        <v>680</v>
      </c>
      <c r="D6" s="274"/>
      <c r="E6" s="274"/>
      <c r="F6" s="274"/>
      <c r="G6" s="274"/>
      <c r="H6" s="274"/>
      <c r="I6" s="274"/>
      <c r="J6" s="274"/>
      <c r="K6" s="275"/>
    </row>
    <row r="7" spans="3:11" x14ac:dyDescent="0.3">
      <c r="C7" s="273" t="s">
        <v>1</v>
      </c>
      <c r="D7" s="274"/>
      <c r="E7" s="274"/>
      <c r="F7" s="274"/>
      <c r="G7" s="274"/>
      <c r="H7" s="274"/>
      <c r="I7" s="274"/>
      <c r="J7" s="274"/>
      <c r="K7" s="275"/>
    </row>
    <row r="8" spans="3:11" x14ac:dyDescent="0.3">
      <c r="C8" s="276" t="s">
        <v>121</v>
      </c>
      <c r="D8" s="277"/>
      <c r="E8" s="17" t="s">
        <v>123</v>
      </c>
      <c r="F8" s="17" t="s">
        <v>125</v>
      </c>
      <c r="G8" s="17" t="s">
        <v>127</v>
      </c>
      <c r="H8" s="17" t="s">
        <v>129</v>
      </c>
      <c r="I8" s="17" t="s">
        <v>132</v>
      </c>
      <c r="J8" s="17" t="s">
        <v>136</v>
      </c>
      <c r="K8" s="22" t="s">
        <v>136</v>
      </c>
    </row>
    <row r="9" spans="3:11" x14ac:dyDescent="0.3">
      <c r="C9" s="271" t="s">
        <v>122</v>
      </c>
      <c r="D9" s="272"/>
      <c r="E9" s="18" t="s">
        <v>124</v>
      </c>
      <c r="F9" s="18" t="s">
        <v>126</v>
      </c>
      <c r="G9" s="18" t="s">
        <v>128</v>
      </c>
      <c r="H9" s="18" t="s">
        <v>130</v>
      </c>
      <c r="I9" s="18" t="s">
        <v>133</v>
      </c>
      <c r="J9" s="18" t="s">
        <v>137</v>
      </c>
      <c r="K9" s="23" t="s">
        <v>139</v>
      </c>
    </row>
    <row r="10" spans="3:11" x14ac:dyDescent="0.3">
      <c r="C10" s="278"/>
      <c r="D10" s="279"/>
      <c r="E10" s="18" t="s">
        <v>681</v>
      </c>
      <c r="F10" s="19"/>
      <c r="G10" s="19"/>
      <c r="H10" s="18" t="s">
        <v>131</v>
      </c>
      <c r="I10" s="18" t="s">
        <v>134</v>
      </c>
      <c r="J10" s="18" t="s">
        <v>138</v>
      </c>
      <c r="K10" s="23" t="s">
        <v>140</v>
      </c>
    </row>
    <row r="11" spans="3:11" x14ac:dyDescent="0.3">
      <c r="C11" s="278"/>
      <c r="D11" s="279"/>
      <c r="E11" s="18" t="s">
        <v>682</v>
      </c>
      <c r="F11" s="19"/>
      <c r="G11" s="19"/>
      <c r="H11" s="19"/>
      <c r="I11" s="18" t="s">
        <v>135</v>
      </c>
      <c r="J11" s="19"/>
      <c r="K11" s="23" t="s">
        <v>141</v>
      </c>
    </row>
    <row r="12" spans="3:11" ht="10.5" customHeight="1" x14ac:dyDescent="0.3">
      <c r="C12" s="280"/>
      <c r="D12" s="281"/>
      <c r="E12" s="20"/>
      <c r="F12" s="20"/>
      <c r="G12" s="20"/>
      <c r="H12" s="20"/>
      <c r="I12" s="20"/>
      <c r="J12" s="20"/>
      <c r="K12" s="24" t="s">
        <v>142</v>
      </c>
    </row>
    <row r="13" spans="3:11" x14ac:dyDescent="0.3">
      <c r="C13" s="282"/>
      <c r="D13" s="283"/>
      <c r="E13" s="6"/>
      <c r="F13" s="6"/>
      <c r="G13" s="6"/>
      <c r="H13" s="6"/>
      <c r="I13" s="6"/>
      <c r="J13" s="6"/>
      <c r="K13" s="6"/>
    </row>
    <row r="14" spans="3:11" x14ac:dyDescent="0.3">
      <c r="C14" s="284" t="s">
        <v>143</v>
      </c>
      <c r="D14" s="285"/>
      <c r="E14" s="143">
        <f>+E15+E19</f>
        <v>0</v>
      </c>
      <c r="F14" s="143">
        <f t="shared" ref="F14:K14" si="0">+F15+F19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</row>
    <row r="15" spans="3:11" x14ac:dyDescent="0.3">
      <c r="C15" s="284" t="s">
        <v>144</v>
      </c>
      <c r="D15" s="285"/>
      <c r="E15" s="143">
        <f>+E16+E17+E18</f>
        <v>0</v>
      </c>
      <c r="F15" s="143">
        <f t="shared" ref="F15:K15" si="1">+F16+F17+F18</f>
        <v>0</v>
      </c>
      <c r="G15" s="143">
        <f t="shared" si="1"/>
        <v>0</v>
      </c>
      <c r="H15" s="143">
        <f t="shared" si="1"/>
        <v>0</v>
      </c>
      <c r="I15" s="143">
        <f t="shared" si="1"/>
        <v>0</v>
      </c>
      <c r="J15" s="143">
        <f t="shared" si="1"/>
        <v>0</v>
      </c>
      <c r="K15" s="143">
        <f t="shared" si="1"/>
        <v>0</v>
      </c>
    </row>
    <row r="16" spans="3:11" ht="22.8" x14ac:dyDescent="0.3">
      <c r="C16" s="8"/>
      <c r="D16" s="9" t="s">
        <v>145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</row>
    <row r="17" spans="3:11" x14ac:dyDescent="0.3">
      <c r="C17" s="8"/>
      <c r="D17" s="9" t="s">
        <v>146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</row>
    <row r="18" spans="3:11" ht="22.8" x14ac:dyDescent="0.3">
      <c r="C18" s="8"/>
      <c r="D18" s="9" t="s">
        <v>147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</row>
    <row r="19" spans="3:11" x14ac:dyDescent="0.3">
      <c r="C19" s="284" t="s">
        <v>148</v>
      </c>
      <c r="D19" s="285"/>
      <c r="E19" s="143">
        <f>SUM(E16:E18)</f>
        <v>0</v>
      </c>
      <c r="F19" s="143">
        <f t="shared" ref="F19:K19" si="2">SUM(F16:F18)</f>
        <v>0</v>
      </c>
      <c r="G19" s="143">
        <f t="shared" si="2"/>
        <v>0</v>
      </c>
      <c r="H19" s="143">
        <f t="shared" si="2"/>
        <v>0</v>
      </c>
      <c r="I19" s="143">
        <f t="shared" si="2"/>
        <v>0</v>
      </c>
      <c r="J19" s="143">
        <f t="shared" si="2"/>
        <v>0</v>
      </c>
      <c r="K19" s="143">
        <f t="shared" si="2"/>
        <v>0</v>
      </c>
    </row>
    <row r="20" spans="3:11" ht="22.8" x14ac:dyDescent="0.3">
      <c r="C20" s="8"/>
      <c r="D20" s="9" t="s">
        <v>149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</row>
    <row r="21" spans="3:11" x14ac:dyDescent="0.3">
      <c r="C21" s="8"/>
      <c r="D21" s="9" t="s">
        <v>150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</row>
    <row r="22" spans="3:11" ht="22.8" x14ac:dyDescent="0.3">
      <c r="C22" s="8"/>
      <c r="D22" s="9" t="s">
        <v>151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</row>
    <row r="23" spans="3:11" x14ac:dyDescent="0.3">
      <c r="C23" s="284" t="s">
        <v>152</v>
      </c>
      <c r="D23" s="285"/>
      <c r="E23" s="244">
        <f>43781554+10084758.13</f>
        <v>53866312.130000003</v>
      </c>
      <c r="F23" s="144"/>
      <c r="G23" s="144"/>
      <c r="H23" s="144"/>
      <c r="I23" s="144">
        <f>+E23</f>
        <v>53866312.130000003</v>
      </c>
      <c r="J23" s="144"/>
      <c r="K23" s="144"/>
    </row>
    <row r="24" spans="3:11" x14ac:dyDescent="0.3">
      <c r="C24" s="8"/>
      <c r="D24" s="9"/>
      <c r="E24" s="145"/>
      <c r="F24" s="145"/>
      <c r="G24" s="145"/>
      <c r="H24" s="145"/>
      <c r="I24" s="145"/>
      <c r="J24" s="145"/>
      <c r="K24" s="145"/>
    </row>
    <row r="25" spans="3:11" ht="29.25" customHeight="1" x14ac:dyDescent="0.3">
      <c r="C25" s="284" t="s">
        <v>153</v>
      </c>
      <c r="D25" s="285"/>
      <c r="E25" s="143">
        <f>+E14+E23</f>
        <v>53866312.130000003</v>
      </c>
      <c r="F25" s="143">
        <f t="shared" ref="F25:K25" si="3">+F14+F23</f>
        <v>0</v>
      </c>
      <c r="G25" s="143">
        <f t="shared" si="3"/>
        <v>0</v>
      </c>
      <c r="H25" s="143">
        <f t="shared" si="3"/>
        <v>0</v>
      </c>
      <c r="I25" s="143">
        <f t="shared" si="3"/>
        <v>53866312.130000003</v>
      </c>
      <c r="J25" s="143">
        <f t="shared" si="3"/>
        <v>0</v>
      </c>
      <c r="K25" s="143">
        <f t="shared" si="3"/>
        <v>0</v>
      </c>
    </row>
    <row r="26" spans="3:11" x14ac:dyDescent="0.3">
      <c r="C26" s="269"/>
      <c r="D26" s="270"/>
      <c r="E26" s="145"/>
      <c r="F26" s="145"/>
      <c r="G26" s="145"/>
      <c r="H26" s="145"/>
      <c r="I26" s="145"/>
      <c r="J26" s="145"/>
      <c r="K26" s="145"/>
    </row>
    <row r="27" spans="3:11" ht="16.5" customHeight="1" x14ac:dyDescent="0.3">
      <c r="C27" s="284" t="s">
        <v>621</v>
      </c>
      <c r="D27" s="285"/>
      <c r="E27" s="145"/>
      <c r="F27" s="145"/>
      <c r="G27" s="145"/>
      <c r="H27" s="145"/>
      <c r="I27" s="145"/>
      <c r="J27" s="145"/>
      <c r="K27" s="145"/>
    </row>
    <row r="28" spans="3:11" x14ac:dyDescent="0.3">
      <c r="C28" s="269" t="s">
        <v>154</v>
      </c>
      <c r="D28" s="270"/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</row>
    <row r="29" spans="3:11" x14ac:dyDescent="0.3">
      <c r="C29" s="269" t="s">
        <v>155</v>
      </c>
      <c r="D29" s="270"/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</row>
    <row r="30" spans="3:11" x14ac:dyDescent="0.3">
      <c r="C30" s="269" t="s">
        <v>156</v>
      </c>
      <c r="D30" s="270"/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</row>
    <row r="31" spans="3:11" x14ac:dyDescent="0.3">
      <c r="C31" s="269"/>
      <c r="D31" s="270"/>
      <c r="E31" s="145"/>
      <c r="F31" s="145"/>
      <c r="G31" s="145"/>
      <c r="H31" s="145"/>
      <c r="I31" s="145"/>
      <c r="J31" s="145"/>
      <c r="K31" s="145"/>
    </row>
    <row r="32" spans="3:11" ht="25.5" customHeight="1" x14ac:dyDescent="0.3">
      <c r="C32" s="284" t="s">
        <v>157</v>
      </c>
      <c r="D32" s="285"/>
      <c r="E32" s="145"/>
      <c r="F32" s="145"/>
      <c r="G32" s="145"/>
      <c r="H32" s="145"/>
      <c r="I32" s="145"/>
      <c r="J32" s="145"/>
      <c r="K32" s="145"/>
    </row>
    <row r="33" spans="3:11" x14ac:dyDescent="0.3">
      <c r="C33" s="269" t="s">
        <v>158</v>
      </c>
      <c r="D33" s="270"/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</row>
    <row r="34" spans="3:11" x14ac:dyDescent="0.3">
      <c r="C34" s="269" t="s">
        <v>159</v>
      </c>
      <c r="D34" s="270"/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</row>
    <row r="35" spans="3:11" x14ac:dyDescent="0.3">
      <c r="C35" s="269" t="s">
        <v>160</v>
      </c>
      <c r="D35" s="270"/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</row>
    <row r="36" spans="3:11" x14ac:dyDescent="0.3">
      <c r="C36" s="289"/>
      <c r="D36" s="290"/>
      <c r="E36" s="146"/>
      <c r="F36" s="146"/>
      <c r="G36" s="146"/>
      <c r="H36" s="146"/>
      <c r="I36" s="146"/>
      <c r="J36" s="146"/>
      <c r="K36" s="146"/>
    </row>
    <row r="37" spans="3:11" x14ac:dyDescent="0.3">
      <c r="C37" s="11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3">
      <c r="C38" s="291" t="s">
        <v>622</v>
      </c>
      <c r="D38" s="291"/>
      <c r="E38" s="291"/>
      <c r="F38" s="291"/>
      <c r="G38" s="291"/>
      <c r="H38" s="291"/>
      <c r="I38" s="291"/>
      <c r="J38" s="291"/>
      <c r="K38" s="291"/>
    </row>
    <row r="39" spans="3:11" ht="30.75" customHeight="1" x14ac:dyDescent="0.3">
      <c r="C39" s="291" t="s">
        <v>623</v>
      </c>
      <c r="D39" s="291"/>
      <c r="E39" s="291"/>
      <c r="F39" s="291"/>
      <c r="G39" s="291"/>
      <c r="H39" s="291"/>
      <c r="I39" s="291"/>
      <c r="J39" s="291"/>
      <c r="K39" s="291"/>
    </row>
    <row r="41" spans="3:11" x14ac:dyDescent="0.3">
      <c r="C41" s="271" t="s">
        <v>673</v>
      </c>
      <c r="D41" s="286"/>
      <c r="E41" s="286"/>
      <c r="F41" s="286"/>
      <c r="G41" s="286"/>
      <c r="H41" s="286"/>
      <c r="I41" s="286"/>
    </row>
    <row r="42" spans="3:11" x14ac:dyDescent="0.3">
      <c r="C42" s="271" t="s">
        <v>120</v>
      </c>
      <c r="D42" s="286"/>
      <c r="E42" s="286"/>
      <c r="F42" s="286"/>
      <c r="G42" s="286"/>
      <c r="H42" s="286"/>
      <c r="I42" s="286"/>
    </row>
    <row r="43" spans="3:11" x14ac:dyDescent="0.3">
      <c r="C43" s="271" t="s">
        <v>689</v>
      </c>
      <c r="D43" s="286"/>
      <c r="E43" s="286"/>
      <c r="F43" s="286"/>
      <c r="G43" s="286"/>
      <c r="H43" s="286"/>
      <c r="I43" s="286"/>
    </row>
    <row r="44" spans="3:11" x14ac:dyDescent="0.3">
      <c r="C44" s="287" t="s">
        <v>1</v>
      </c>
      <c r="D44" s="288"/>
      <c r="E44" s="288"/>
      <c r="F44" s="288"/>
      <c r="G44" s="288"/>
      <c r="H44" s="288"/>
      <c r="I44" s="288"/>
    </row>
    <row r="45" spans="3:11" x14ac:dyDescent="0.3">
      <c r="C45" s="232" t="s">
        <v>161</v>
      </c>
      <c r="D45" s="233"/>
      <c r="E45" s="230" t="s">
        <v>162</v>
      </c>
      <c r="F45" s="180" t="s">
        <v>164</v>
      </c>
      <c r="G45" s="185" t="s">
        <v>167</v>
      </c>
      <c r="H45" s="185" t="s">
        <v>139</v>
      </c>
      <c r="I45" s="185" t="s">
        <v>171</v>
      </c>
    </row>
    <row r="46" spans="3:11" x14ac:dyDescent="0.3">
      <c r="C46" s="232"/>
      <c r="D46" s="233"/>
      <c r="E46" s="230" t="s">
        <v>163</v>
      </c>
      <c r="F46" s="180" t="s">
        <v>165</v>
      </c>
      <c r="G46" s="185" t="s">
        <v>168</v>
      </c>
      <c r="H46" s="185" t="s">
        <v>169</v>
      </c>
      <c r="I46" s="185" t="s">
        <v>172</v>
      </c>
    </row>
    <row r="47" spans="3:11" x14ac:dyDescent="0.3">
      <c r="C47" s="234"/>
      <c r="D47" s="235"/>
      <c r="E47" s="231"/>
      <c r="F47" s="190" t="s">
        <v>166</v>
      </c>
      <c r="G47" s="20"/>
      <c r="H47" s="186" t="s">
        <v>170</v>
      </c>
      <c r="I47" s="20"/>
    </row>
    <row r="48" spans="3:11" x14ac:dyDescent="0.3">
      <c r="C48" s="296" t="s">
        <v>173</v>
      </c>
      <c r="D48" s="297"/>
      <c r="E48" s="270"/>
      <c r="F48" s="182"/>
      <c r="G48" s="182"/>
      <c r="H48" s="182"/>
      <c r="I48" s="182"/>
    </row>
    <row r="49" spans="3:9" x14ac:dyDescent="0.3">
      <c r="C49" s="292"/>
      <c r="D49" s="293"/>
      <c r="E49" s="270"/>
      <c r="F49" s="183"/>
      <c r="G49" s="183"/>
      <c r="H49" s="183"/>
      <c r="I49" s="183"/>
    </row>
    <row r="50" spans="3:9" x14ac:dyDescent="0.3">
      <c r="C50" s="292" t="s">
        <v>174</v>
      </c>
      <c r="D50" s="293"/>
      <c r="E50" s="236">
        <v>0</v>
      </c>
      <c r="F50" s="187">
        <v>0</v>
      </c>
      <c r="G50" s="187">
        <v>0</v>
      </c>
      <c r="H50" s="187">
        <v>0</v>
      </c>
      <c r="I50" s="187">
        <v>0</v>
      </c>
    </row>
    <row r="51" spans="3:9" x14ac:dyDescent="0.3">
      <c r="C51" s="292" t="s">
        <v>175</v>
      </c>
      <c r="D51" s="293"/>
      <c r="E51" s="236">
        <v>0</v>
      </c>
      <c r="F51" s="187">
        <v>0</v>
      </c>
      <c r="G51" s="187">
        <v>0</v>
      </c>
      <c r="H51" s="187">
        <v>0</v>
      </c>
      <c r="I51" s="187">
        <v>0</v>
      </c>
    </row>
    <row r="52" spans="3:9" x14ac:dyDescent="0.3">
      <c r="C52" s="294" t="s">
        <v>176</v>
      </c>
      <c r="D52" s="295"/>
      <c r="E52" s="237">
        <v>0</v>
      </c>
      <c r="F52" s="147">
        <v>0</v>
      </c>
      <c r="G52" s="147">
        <v>0</v>
      </c>
      <c r="H52" s="147">
        <v>0</v>
      </c>
      <c r="I52" s="147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topLeftCell="A22" workbookViewId="0">
      <selection activeCell="H15" sqref="H15"/>
    </sheetView>
  </sheetViews>
  <sheetFormatPr baseColWidth="10" defaultRowHeight="14.4" x14ac:dyDescent="0.3"/>
  <cols>
    <col min="3" max="3" width="32.33203125" customWidth="1"/>
    <col min="4" max="4" width="12.44140625" customWidth="1"/>
    <col min="5" max="5" width="12.33203125" customWidth="1"/>
    <col min="9" max="9" width="16.109375" customWidth="1"/>
    <col min="10" max="10" width="17.33203125" customWidth="1"/>
    <col min="11" max="11" width="16.88671875" customWidth="1"/>
    <col min="12" max="12" width="13.6640625" customWidth="1"/>
    <col min="13" max="13" width="15.33203125" customWidth="1"/>
  </cols>
  <sheetData>
    <row r="4" spans="3:13" x14ac:dyDescent="0.3">
      <c r="C4" s="11"/>
    </row>
    <row r="5" spans="3:13" x14ac:dyDescent="0.3">
      <c r="C5" s="273" t="s">
        <v>673</v>
      </c>
      <c r="D5" s="274"/>
      <c r="E5" s="274"/>
      <c r="F5" s="274"/>
      <c r="G5" s="274"/>
      <c r="H5" s="274"/>
      <c r="I5" s="274"/>
      <c r="J5" s="274"/>
      <c r="K5" s="274"/>
      <c r="L5" s="274"/>
      <c r="M5" s="275"/>
    </row>
    <row r="6" spans="3:13" x14ac:dyDescent="0.3">
      <c r="C6" s="273" t="s">
        <v>177</v>
      </c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3:13" x14ac:dyDescent="0.3">
      <c r="C7" s="273" t="s">
        <v>684</v>
      </c>
      <c r="D7" s="274"/>
      <c r="E7" s="274"/>
      <c r="F7" s="274"/>
      <c r="G7" s="274"/>
      <c r="H7" s="274"/>
      <c r="I7" s="274"/>
      <c r="J7" s="274"/>
      <c r="K7" s="274"/>
      <c r="L7" s="274"/>
      <c r="M7" s="275"/>
    </row>
    <row r="8" spans="3:13" x14ac:dyDescent="0.3">
      <c r="C8" s="273" t="s">
        <v>1</v>
      </c>
      <c r="D8" s="274"/>
      <c r="E8" s="274"/>
      <c r="F8" s="274"/>
      <c r="G8" s="274"/>
      <c r="H8" s="274"/>
      <c r="I8" s="274"/>
      <c r="J8" s="274"/>
      <c r="K8" s="274"/>
      <c r="L8" s="274"/>
      <c r="M8" s="275"/>
    </row>
    <row r="9" spans="3:13" x14ac:dyDescent="0.3">
      <c r="C9" s="17" t="s">
        <v>178</v>
      </c>
      <c r="D9" s="17" t="s">
        <v>180</v>
      </c>
      <c r="E9" s="17" t="s">
        <v>182</v>
      </c>
      <c r="F9" s="17" t="s">
        <v>182</v>
      </c>
      <c r="G9" s="17" t="s">
        <v>188</v>
      </c>
      <c r="H9" s="17" t="s">
        <v>164</v>
      </c>
      <c r="I9" s="17" t="s">
        <v>192</v>
      </c>
      <c r="J9" s="17" t="s">
        <v>192</v>
      </c>
      <c r="K9" s="17" t="s">
        <v>200</v>
      </c>
      <c r="L9" s="17" t="s">
        <v>203</v>
      </c>
      <c r="M9" s="17" t="s">
        <v>208</v>
      </c>
    </row>
    <row r="10" spans="3:13" x14ac:dyDescent="0.3">
      <c r="C10" s="18" t="s">
        <v>179</v>
      </c>
      <c r="D10" s="18" t="s">
        <v>181</v>
      </c>
      <c r="E10" s="18" t="s">
        <v>183</v>
      </c>
      <c r="F10" s="18" t="s">
        <v>186</v>
      </c>
      <c r="G10" s="18" t="s">
        <v>189</v>
      </c>
      <c r="H10" s="18" t="s">
        <v>191</v>
      </c>
      <c r="I10" s="18" t="s">
        <v>193</v>
      </c>
      <c r="J10" s="18" t="s">
        <v>193</v>
      </c>
      <c r="K10" s="18" t="s">
        <v>201</v>
      </c>
      <c r="L10" s="18" t="s">
        <v>204</v>
      </c>
      <c r="M10" s="18" t="s">
        <v>209</v>
      </c>
    </row>
    <row r="11" spans="3:13" x14ac:dyDescent="0.3">
      <c r="C11" s="19"/>
      <c r="D11" s="19"/>
      <c r="E11" s="18" t="s">
        <v>184</v>
      </c>
      <c r="F11" s="18" t="s">
        <v>187</v>
      </c>
      <c r="G11" s="18" t="s">
        <v>190</v>
      </c>
      <c r="H11" s="19"/>
      <c r="I11" s="18" t="s">
        <v>194</v>
      </c>
      <c r="J11" s="18" t="s">
        <v>194</v>
      </c>
      <c r="K11" s="18" t="s">
        <v>202</v>
      </c>
      <c r="L11" s="18" t="s">
        <v>205</v>
      </c>
      <c r="M11" s="18" t="s">
        <v>210</v>
      </c>
    </row>
    <row r="12" spans="3:13" x14ac:dyDescent="0.3">
      <c r="C12" s="19"/>
      <c r="D12" s="19"/>
      <c r="E12" s="18" t="s">
        <v>185</v>
      </c>
      <c r="F12" s="19"/>
      <c r="G12" s="19"/>
      <c r="H12" s="19"/>
      <c r="I12" s="18" t="s">
        <v>195</v>
      </c>
      <c r="J12" s="18" t="s">
        <v>195</v>
      </c>
      <c r="K12" s="19"/>
      <c r="L12" s="18" t="s">
        <v>206</v>
      </c>
      <c r="M12" s="18" t="s">
        <v>211</v>
      </c>
    </row>
    <row r="13" spans="3:13" x14ac:dyDescent="0.3">
      <c r="C13" s="19"/>
      <c r="D13" s="19"/>
      <c r="E13" s="19"/>
      <c r="F13" s="19"/>
      <c r="G13" s="19"/>
      <c r="H13" s="19"/>
      <c r="I13" s="18" t="s">
        <v>196</v>
      </c>
      <c r="J13" s="18" t="s">
        <v>197</v>
      </c>
      <c r="K13" s="19"/>
      <c r="L13" s="18" t="s">
        <v>207</v>
      </c>
      <c r="M13" s="18" t="s">
        <v>212</v>
      </c>
    </row>
    <row r="14" spans="3:13" x14ac:dyDescent="0.3">
      <c r="C14" s="19"/>
      <c r="D14" s="19"/>
      <c r="E14" s="19"/>
      <c r="F14" s="19"/>
      <c r="G14" s="19"/>
      <c r="H14" s="19"/>
      <c r="I14" s="19"/>
      <c r="J14" s="18" t="s">
        <v>198</v>
      </c>
      <c r="K14" s="19"/>
      <c r="L14" s="19"/>
      <c r="M14" s="19"/>
    </row>
    <row r="15" spans="3:13" x14ac:dyDescent="0.3">
      <c r="C15" s="20"/>
      <c r="D15" s="20"/>
      <c r="E15" s="20"/>
      <c r="F15" s="20"/>
      <c r="G15" s="20"/>
      <c r="H15" s="20"/>
      <c r="I15" s="20"/>
      <c r="J15" s="21" t="s">
        <v>199</v>
      </c>
      <c r="K15" s="20"/>
      <c r="L15" s="20"/>
      <c r="M15" s="20"/>
    </row>
    <row r="16" spans="3:13" x14ac:dyDescent="0.3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3:13" x14ac:dyDescent="0.3">
      <c r="C17" s="25" t="s">
        <v>213</v>
      </c>
      <c r="D17" s="298"/>
      <c r="E17" s="298"/>
      <c r="F17" s="298"/>
      <c r="G17" s="298">
        <f t="shared" ref="G17:M17" si="0">+G19+G20+G21+G22</f>
        <v>0</v>
      </c>
      <c r="H17" s="298"/>
      <c r="I17" s="298">
        <f t="shared" si="0"/>
        <v>0</v>
      </c>
      <c r="J17" s="298">
        <f t="shared" si="0"/>
        <v>0</v>
      </c>
      <c r="K17" s="298">
        <f t="shared" si="0"/>
        <v>0</v>
      </c>
      <c r="L17" s="298">
        <f t="shared" si="0"/>
        <v>0</v>
      </c>
      <c r="M17" s="298">
        <f t="shared" si="0"/>
        <v>0</v>
      </c>
    </row>
    <row r="18" spans="3:13" x14ac:dyDescent="0.3">
      <c r="C18" s="25" t="s">
        <v>214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</row>
    <row r="19" spans="3:13" x14ac:dyDescent="0.3">
      <c r="C19" s="26" t="s">
        <v>215</v>
      </c>
      <c r="D19" s="143"/>
      <c r="E19" s="143"/>
      <c r="F19" s="143"/>
      <c r="G19" s="143">
        <v>0</v>
      </c>
      <c r="H19" s="143"/>
      <c r="I19" s="143">
        <v>0</v>
      </c>
      <c r="J19" s="143">
        <v>0</v>
      </c>
      <c r="K19" s="143">
        <v>0</v>
      </c>
      <c r="L19" s="143">
        <v>0</v>
      </c>
      <c r="M19" s="143">
        <v>0</v>
      </c>
    </row>
    <row r="20" spans="3:13" x14ac:dyDescent="0.3">
      <c r="C20" s="26" t="s">
        <v>216</v>
      </c>
      <c r="D20" s="143"/>
      <c r="E20" s="143"/>
      <c r="F20" s="143"/>
      <c r="G20" s="143">
        <v>0</v>
      </c>
      <c r="H20" s="143"/>
      <c r="I20" s="143">
        <v>0</v>
      </c>
      <c r="J20" s="143">
        <v>0</v>
      </c>
      <c r="K20" s="143">
        <v>0</v>
      </c>
      <c r="L20" s="143">
        <v>0</v>
      </c>
      <c r="M20" s="143">
        <v>0</v>
      </c>
    </row>
    <row r="21" spans="3:13" x14ac:dyDescent="0.3">
      <c r="C21" s="26" t="s">
        <v>217</v>
      </c>
      <c r="D21" s="143"/>
      <c r="E21" s="143"/>
      <c r="F21" s="143"/>
      <c r="G21" s="143">
        <v>0</v>
      </c>
      <c r="H21" s="143"/>
      <c r="I21" s="143">
        <v>0</v>
      </c>
      <c r="J21" s="143">
        <v>0</v>
      </c>
      <c r="K21" s="143">
        <v>0</v>
      </c>
      <c r="L21" s="143">
        <v>0</v>
      </c>
      <c r="M21" s="143">
        <v>0</v>
      </c>
    </row>
    <row r="22" spans="3:13" x14ac:dyDescent="0.3">
      <c r="C22" s="26" t="s">
        <v>218</v>
      </c>
      <c r="D22" s="143"/>
      <c r="E22" s="143"/>
      <c r="F22" s="143"/>
      <c r="G22" s="143">
        <v>0</v>
      </c>
      <c r="H22" s="143"/>
      <c r="I22" s="143">
        <v>0</v>
      </c>
      <c r="J22" s="143">
        <v>0</v>
      </c>
      <c r="K22" s="143">
        <v>0</v>
      </c>
      <c r="L22" s="143">
        <v>0</v>
      </c>
      <c r="M22" s="143">
        <v>0</v>
      </c>
    </row>
    <row r="23" spans="3:13" x14ac:dyDescent="0.3">
      <c r="C23" s="12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3:13" x14ac:dyDescent="0.3">
      <c r="C24" s="25" t="s">
        <v>219</v>
      </c>
      <c r="D24" s="143"/>
      <c r="E24" s="143"/>
      <c r="F24" s="143"/>
      <c r="G24" s="143">
        <f t="shared" ref="G24:M24" si="1">+G25+G26+G27+G28</f>
        <v>0</v>
      </c>
      <c r="H24" s="143"/>
      <c r="I24" s="143">
        <f t="shared" si="1"/>
        <v>0</v>
      </c>
      <c r="J24" s="143">
        <f t="shared" si="1"/>
        <v>0</v>
      </c>
      <c r="K24" s="143">
        <f t="shared" si="1"/>
        <v>0</v>
      </c>
      <c r="L24" s="143">
        <f t="shared" si="1"/>
        <v>0</v>
      </c>
      <c r="M24" s="143">
        <f t="shared" si="1"/>
        <v>0</v>
      </c>
    </row>
    <row r="25" spans="3:13" x14ac:dyDescent="0.3">
      <c r="C25" s="26" t="s">
        <v>220</v>
      </c>
      <c r="D25" s="143"/>
      <c r="E25" s="143"/>
      <c r="F25" s="143"/>
      <c r="G25" s="143">
        <v>0</v>
      </c>
      <c r="H25" s="143"/>
      <c r="I25" s="143">
        <v>0</v>
      </c>
      <c r="J25" s="143">
        <v>0</v>
      </c>
      <c r="K25" s="143">
        <v>0</v>
      </c>
      <c r="L25" s="143">
        <v>0</v>
      </c>
      <c r="M25" s="143">
        <v>0</v>
      </c>
    </row>
    <row r="26" spans="3:13" x14ac:dyDescent="0.3">
      <c r="C26" s="26" t="s">
        <v>221</v>
      </c>
      <c r="D26" s="143"/>
      <c r="E26" s="143"/>
      <c r="F26" s="143"/>
      <c r="G26" s="143">
        <v>0</v>
      </c>
      <c r="H26" s="143"/>
      <c r="I26" s="143">
        <v>0</v>
      </c>
      <c r="J26" s="143">
        <v>0</v>
      </c>
      <c r="K26" s="143">
        <v>0</v>
      </c>
      <c r="L26" s="143">
        <v>0</v>
      </c>
      <c r="M26" s="143">
        <v>0</v>
      </c>
    </row>
    <row r="27" spans="3:13" x14ac:dyDescent="0.3">
      <c r="C27" s="26" t="s">
        <v>222</v>
      </c>
      <c r="D27" s="143"/>
      <c r="E27" s="143"/>
      <c r="F27" s="143"/>
      <c r="G27" s="143">
        <v>0</v>
      </c>
      <c r="H27" s="143"/>
      <c r="I27" s="143">
        <v>0</v>
      </c>
      <c r="J27" s="143">
        <v>0</v>
      </c>
      <c r="K27" s="143">
        <v>0</v>
      </c>
      <c r="L27" s="143">
        <v>0</v>
      </c>
      <c r="M27" s="143">
        <v>0</v>
      </c>
    </row>
    <row r="28" spans="3:13" x14ac:dyDescent="0.3">
      <c r="C28" s="26" t="s">
        <v>223</v>
      </c>
      <c r="D28" s="143"/>
      <c r="E28" s="143"/>
      <c r="F28" s="143"/>
      <c r="G28" s="143">
        <v>0</v>
      </c>
      <c r="H28" s="143"/>
      <c r="I28" s="143">
        <v>0</v>
      </c>
      <c r="J28" s="143">
        <v>0</v>
      </c>
      <c r="K28" s="143">
        <v>0</v>
      </c>
      <c r="L28" s="143">
        <v>0</v>
      </c>
      <c r="M28" s="143">
        <v>0</v>
      </c>
    </row>
    <row r="29" spans="3:13" x14ac:dyDescent="0.3">
      <c r="C29" s="12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3:13" x14ac:dyDescent="0.3">
      <c r="C30" s="25" t="s">
        <v>224</v>
      </c>
      <c r="D30" s="143"/>
      <c r="E30" s="143"/>
      <c r="F30" s="143"/>
      <c r="G30" s="143">
        <f t="shared" ref="G30:M30" si="2">+G17+G24</f>
        <v>0</v>
      </c>
      <c r="H30" s="143"/>
      <c r="I30" s="143">
        <f t="shared" si="2"/>
        <v>0</v>
      </c>
      <c r="J30" s="143">
        <f t="shared" si="2"/>
        <v>0</v>
      </c>
      <c r="K30" s="143">
        <f t="shared" si="2"/>
        <v>0</v>
      </c>
      <c r="L30" s="143">
        <f t="shared" si="2"/>
        <v>0</v>
      </c>
      <c r="M30" s="143">
        <f t="shared" si="2"/>
        <v>0</v>
      </c>
    </row>
    <row r="31" spans="3:13" x14ac:dyDescent="0.3">
      <c r="C31" s="25" t="s">
        <v>225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3:13" x14ac:dyDescent="0.3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3">
      <c r="C33" s="11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G93"/>
  <sheetViews>
    <sheetView workbookViewId="0">
      <selection activeCell="D81" sqref="D81"/>
    </sheetView>
  </sheetViews>
  <sheetFormatPr baseColWidth="10" defaultRowHeight="14.4" x14ac:dyDescent="0.3"/>
  <cols>
    <col min="4" max="4" width="77.6640625" customWidth="1"/>
    <col min="5" max="5" width="13" bestFit="1" customWidth="1"/>
    <col min="6" max="6" width="11.5546875" bestFit="1" customWidth="1"/>
    <col min="7" max="7" width="13.109375" customWidth="1"/>
  </cols>
  <sheetData>
    <row r="4" spans="3:7" ht="16.5" customHeight="1" x14ac:dyDescent="0.3">
      <c r="C4" s="299" t="s">
        <v>676</v>
      </c>
      <c r="D4" s="299"/>
      <c r="E4" s="299"/>
      <c r="F4" s="299"/>
      <c r="G4" s="299"/>
    </row>
    <row r="5" spans="3:7" x14ac:dyDescent="0.3">
      <c r="C5" s="276" t="s">
        <v>673</v>
      </c>
      <c r="D5" s="306"/>
      <c r="E5" s="306"/>
      <c r="F5" s="306"/>
      <c r="G5" s="277"/>
    </row>
    <row r="6" spans="3:7" x14ac:dyDescent="0.3">
      <c r="C6" s="271" t="s">
        <v>226</v>
      </c>
      <c r="D6" s="286"/>
      <c r="E6" s="286"/>
      <c r="F6" s="286"/>
      <c r="G6" s="272"/>
    </row>
    <row r="7" spans="3:7" x14ac:dyDescent="0.3">
      <c r="C7" s="271" t="s">
        <v>688</v>
      </c>
      <c r="D7" s="286"/>
      <c r="E7" s="286"/>
      <c r="F7" s="286"/>
      <c r="G7" s="272"/>
    </row>
    <row r="8" spans="3:7" x14ac:dyDescent="0.3">
      <c r="C8" s="307" t="s">
        <v>1</v>
      </c>
      <c r="D8" s="308"/>
      <c r="E8" s="308"/>
      <c r="F8" s="308"/>
      <c r="G8" s="309"/>
    </row>
    <row r="9" spans="3:7" x14ac:dyDescent="0.3">
      <c r="C9" s="27"/>
      <c r="D9" s="27"/>
      <c r="E9" s="27"/>
      <c r="F9" s="27"/>
      <c r="G9" s="27"/>
    </row>
    <row r="10" spans="3:7" x14ac:dyDescent="0.3">
      <c r="C10" s="310" t="s">
        <v>2</v>
      </c>
      <c r="D10" s="311"/>
      <c r="E10" s="17" t="s">
        <v>227</v>
      </c>
      <c r="F10" s="314" t="s">
        <v>229</v>
      </c>
      <c r="G10" s="17" t="s">
        <v>230</v>
      </c>
    </row>
    <row r="11" spans="3:7" x14ac:dyDescent="0.3">
      <c r="C11" s="312"/>
      <c r="D11" s="313"/>
      <c r="E11" s="21" t="s">
        <v>228</v>
      </c>
      <c r="F11" s="315"/>
      <c r="G11" s="21" t="s">
        <v>231</v>
      </c>
    </row>
    <row r="12" spans="3:7" x14ac:dyDescent="0.3">
      <c r="C12" s="28"/>
      <c r="D12" s="29"/>
      <c r="E12" s="30"/>
      <c r="F12" s="30"/>
      <c r="G12" s="30"/>
    </row>
    <row r="13" spans="3:7" x14ac:dyDescent="0.3">
      <c r="C13" s="31"/>
      <c r="D13" s="32" t="s">
        <v>232</v>
      </c>
      <c r="E13" s="148">
        <f>+E14+E15+E16</f>
        <v>228982706.72999999</v>
      </c>
      <c r="F13" s="148">
        <f t="shared" ref="F13:G13" si="0">+F14+F15+F16</f>
        <v>51417276.476999998</v>
      </c>
      <c r="G13" s="148">
        <f t="shared" si="0"/>
        <v>51417276.469999999</v>
      </c>
    </row>
    <row r="14" spans="3:7" x14ac:dyDescent="0.3">
      <c r="C14" s="31"/>
      <c r="D14" s="34" t="s">
        <v>233</v>
      </c>
      <c r="E14" s="148">
        <v>228982706.72999999</v>
      </c>
      <c r="F14" s="148">
        <v>51417276.476999998</v>
      </c>
      <c r="G14" s="148">
        <v>51417276.469999999</v>
      </c>
    </row>
    <row r="15" spans="3:7" x14ac:dyDescent="0.3">
      <c r="C15" s="31"/>
      <c r="D15" s="34" t="s">
        <v>234</v>
      </c>
      <c r="E15" s="148">
        <v>0</v>
      </c>
      <c r="F15" s="148">
        <v>0</v>
      </c>
      <c r="G15" s="148">
        <v>0</v>
      </c>
    </row>
    <row r="16" spans="3:7" x14ac:dyDescent="0.3">
      <c r="C16" s="31"/>
      <c r="D16" s="34" t="s">
        <v>235</v>
      </c>
      <c r="E16" s="148">
        <v>0</v>
      </c>
      <c r="F16" s="148">
        <v>0</v>
      </c>
      <c r="G16" s="148">
        <v>0</v>
      </c>
    </row>
    <row r="17" spans="3:7" x14ac:dyDescent="0.3">
      <c r="C17" s="31"/>
      <c r="D17" s="35"/>
      <c r="E17" s="148"/>
      <c r="F17" s="148"/>
      <c r="G17" s="148"/>
    </row>
    <row r="18" spans="3:7" x14ac:dyDescent="0.3">
      <c r="C18" s="31"/>
      <c r="D18" s="32" t="s">
        <v>236</v>
      </c>
      <c r="E18" s="148">
        <f>+E19+E20</f>
        <v>228982706.72999999</v>
      </c>
      <c r="F18" s="148">
        <f t="shared" ref="F18:G18" si="1">+F19+F20</f>
        <v>50262061.850000001</v>
      </c>
      <c r="G18" s="148">
        <f t="shared" si="1"/>
        <v>50262061.850000001</v>
      </c>
    </row>
    <row r="19" spans="3:7" x14ac:dyDescent="0.3">
      <c r="C19" s="31"/>
      <c r="D19" s="34" t="s">
        <v>237</v>
      </c>
      <c r="E19" s="148">
        <v>228982706.72999999</v>
      </c>
      <c r="F19" s="148">
        <v>50262061.850000001</v>
      </c>
      <c r="G19" s="148">
        <v>50262061.850000001</v>
      </c>
    </row>
    <row r="20" spans="3:7" x14ac:dyDescent="0.3">
      <c r="C20" s="31"/>
      <c r="D20" s="34" t="s">
        <v>238</v>
      </c>
      <c r="E20" s="148">
        <v>0</v>
      </c>
      <c r="F20" s="148">
        <v>0</v>
      </c>
      <c r="G20" s="148">
        <v>0</v>
      </c>
    </row>
    <row r="21" spans="3:7" x14ac:dyDescent="0.3">
      <c r="C21" s="31"/>
      <c r="D21" s="35"/>
      <c r="E21" s="148"/>
      <c r="F21" s="148"/>
      <c r="G21" s="148"/>
    </row>
    <row r="22" spans="3:7" x14ac:dyDescent="0.3">
      <c r="C22" s="31"/>
      <c r="D22" s="32" t="s">
        <v>239</v>
      </c>
      <c r="E22" s="149"/>
      <c r="F22" s="148">
        <f>+F23</f>
        <v>449747.28</v>
      </c>
      <c r="G22" s="148">
        <f>+G23</f>
        <v>449747.28</v>
      </c>
    </row>
    <row r="23" spans="3:7" x14ac:dyDescent="0.3">
      <c r="C23" s="31"/>
      <c r="D23" s="34" t="s">
        <v>240</v>
      </c>
      <c r="E23" s="245">
        <v>449747.28</v>
      </c>
      <c r="F23" s="245">
        <v>449747.28</v>
      </c>
      <c r="G23" s="245">
        <v>449747.28</v>
      </c>
    </row>
    <row r="24" spans="3:7" x14ac:dyDescent="0.3">
      <c r="C24" s="300"/>
      <c r="D24" s="34" t="s">
        <v>241</v>
      </c>
      <c r="E24" s="304"/>
      <c r="F24" s="305">
        <v>0</v>
      </c>
      <c r="G24" s="305">
        <v>0</v>
      </c>
    </row>
    <row r="25" spans="3:7" x14ac:dyDescent="0.3">
      <c r="C25" s="300"/>
      <c r="D25" s="34" t="s">
        <v>242</v>
      </c>
      <c r="E25" s="304"/>
      <c r="F25" s="305"/>
      <c r="G25" s="305"/>
    </row>
    <row r="26" spans="3:7" x14ac:dyDescent="0.3">
      <c r="C26" s="31"/>
      <c r="D26" s="35"/>
      <c r="E26" s="148"/>
      <c r="F26" s="148"/>
      <c r="G26" s="148"/>
    </row>
    <row r="27" spans="3:7" x14ac:dyDescent="0.3">
      <c r="C27" s="300"/>
      <c r="D27" s="32" t="s">
        <v>674</v>
      </c>
      <c r="E27" s="148">
        <f>+E13-E18+E22</f>
        <v>0</v>
      </c>
      <c r="F27" s="148">
        <f t="shared" ref="F27:G27" si="2">+F13-F18+F22</f>
        <v>1604961.9069999966</v>
      </c>
      <c r="G27" s="148">
        <f t="shared" si="2"/>
        <v>1604961.8999999973</v>
      </c>
    </row>
    <row r="28" spans="3:7" x14ac:dyDescent="0.3">
      <c r="C28" s="300"/>
      <c r="D28" s="32" t="s">
        <v>243</v>
      </c>
      <c r="E28" s="148">
        <f>+E27-E16</f>
        <v>0</v>
      </c>
      <c r="F28" s="148">
        <f>+F27-F16</f>
        <v>1604961.9069999966</v>
      </c>
      <c r="G28" s="148">
        <f t="shared" ref="G28" si="3">+G27-G16</f>
        <v>1604961.8999999973</v>
      </c>
    </row>
    <row r="29" spans="3:7" x14ac:dyDescent="0.3">
      <c r="C29" s="300"/>
      <c r="D29" s="35"/>
      <c r="E29" s="148"/>
      <c r="F29" s="148"/>
      <c r="G29" s="148"/>
    </row>
    <row r="30" spans="3:7" x14ac:dyDescent="0.3">
      <c r="C30" s="300"/>
      <c r="D30" s="32" t="s">
        <v>244</v>
      </c>
      <c r="E30" s="148"/>
      <c r="F30" s="148"/>
      <c r="G30" s="148"/>
    </row>
    <row r="31" spans="3:7" x14ac:dyDescent="0.3">
      <c r="C31" s="300"/>
      <c r="D31" s="32" t="s">
        <v>245</v>
      </c>
      <c r="E31" s="148">
        <f>+E28-E22</f>
        <v>0</v>
      </c>
      <c r="F31" s="148">
        <f>+F28-F22</f>
        <v>1155214.6269999966</v>
      </c>
      <c r="G31" s="148">
        <f t="shared" ref="G31" si="4">+G28-G22</f>
        <v>1155214.6199999973</v>
      </c>
    </row>
    <row r="32" spans="3:7" x14ac:dyDescent="0.3">
      <c r="C32" s="37"/>
      <c r="D32" s="38"/>
      <c r="E32" s="151"/>
      <c r="F32" s="151"/>
      <c r="G32" s="151"/>
    </row>
    <row r="33" spans="3:7" x14ac:dyDescent="0.3">
      <c r="C33" s="301"/>
      <c r="D33" s="301"/>
      <c r="E33" s="301"/>
      <c r="F33" s="301"/>
      <c r="G33" s="301"/>
    </row>
    <row r="34" spans="3:7" x14ac:dyDescent="0.3">
      <c r="C34" s="302" t="s">
        <v>246</v>
      </c>
      <c r="D34" s="303"/>
      <c r="E34" s="39" t="s">
        <v>247</v>
      </c>
      <c r="F34" s="39" t="s">
        <v>229</v>
      </c>
      <c r="G34" s="39" t="s">
        <v>231</v>
      </c>
    </row>
    <row r="35" spans="3:7" x14ac:dyDescent="0.3">
      <c r="C35" s="28"/>
      <c r="D35" s="29"/>
      <c r="E35" s="30"/>
      <c r="F35" s="30"/>
      <c r="G35" s="40"/>
    </row>
    <row r="36" spans="3:7" x14ac:dyDescent="0.3">
      <c r="C36" s="300"/>
      <c r="D36" s="32" t="s">
        <v>248</v>
      </c>
      <c r="E36" s="148">
        <f>+E37+E38</f>
        <v>0</v>
      </c>
      <c r="F36" s="148">
        <f t="shared" ref="F36:G36" si="5">+F37+F38</f>
        <v>0</v>
      </c>
      <c r="G36" s="148">
        <f t="shared" si="5"/>
        <v>0</v>
      </c>
    </row>
    <row r="37" spans="3:7" x14ac:dyDescent="0.3">
      <c r="C37" s="300"/>
      <c r="D37" s="34" t="s">
        <v>249</v>
      </c>
      <c r="E37" s="148">
        <v>0</v>
      </c>
      <c r="F37" s="148">
        <v>0</v>
      </c>
      <c r="G37" s="152">
        <v>0</v>
      </c>
    </row>
    <row r="38" spans="3:7" x14ac:dyDescent="0.3">
      <c r="C38" s="300"/>
      <c r="D38" s="34" t="s">
        <v>250</v>
      </c>
      <c r="E38" s="148">
        <v>0</v>
      </c>
      <c r="F38" s="148">
        <v>0</v>
      </c>
      <c r="G38" s="152">
        <v>0</v>
      </c>
    </row>
    <row r="39" spans="3:7" x14ac:dyDescent="0.3">
      <c r="C39" s="31"/>
      <c r="D39" s="35"/>
      <c r="E39" s="33"/>
      <c r="F39" s="33"/>
      <c r="G39" s="41"/>
    </row>
    <row r="40" spans="3:7" x14ac:dyDescent="0.3">
      <c r="C40" s="31"/>
      <c r="D40" s="32" t="s">
        <v>251</v>
      </c>
      <c r="E40" s="148">
        <f>+E31+E36</f>
        <v>0</v>
      </c>
      <c r="F40" s="150">
        <f t="shared" ref="F40:G40" si="6">+F31+F36</f>
        <v>1155214.6269999966</v>
      </c>
      <c r="G40" s="150">
        <f t="shared" si="6"/>
        <v>1155214.6199999973</v>
      </c>
    </row>
    <row r="41" spans="3:7" x14ac:dyDescent="0.3">
      <c r="C41" s="37"/>
      <c r="D41" s="38"/>
      <c r="E41" s="133"/>
      <c r="F41" s="133"/>
      <c r="G41" s="133"/>
    </row>
    <row r="43" spans="3:7" x14ac:dyDescent="0.3">
      <c r="C43" s="310" t="s">
        <v>246</v>
      </c>
      <c r="D43" s="311"/>
      <c r="E43" s="181" t="s">
        <v>227</v>
      </c>
      <c r="F43" s="314" t="s">
        <v>229</v>
      </c>
      <c r="G43" s="181" t="s">
        <v>230</v>
      </c>
    </row>
    <row r="44" spans="3:7" x14ac:dyDescent="0.3">
      <c r="C44" s="312"/>
      <c r="D44" s="313"/>
      <c r="E44" s="190" t="s">
        <v>247</v>
      </c>
      <c r="F44" s="315"/>
      <c r="G44" s="190" t="s">
        <v>231</v>
      </c>
    </row>
    <row r="45" spans="3:7" x14ac:dyDescent="0.3">
      <c r="C45" s="192"/>
      <c r="D45" s="193"/>
      <c r="E45" s="153"/>
      <c r="F45" s="153"/>
      <c r="G45" s="153"/>
    </row>
    <row r="46" spans="3:7" x14ac:dyDescent="0.3">
      <c r="C46" s="188"/>
      <c r="D46" s="196" t="s">
        <v>252</v>
      </c>
      <c r="E46" s="189">
        <f>+E47+E48</f>
        <v>0</v>
      </c>
      <c r="F46" s="189">
        <f t="shared" ref="F46:G46" si="7">+F47+F48</f>
        <v>0</v>
      </c>
      <c r="G46" s="189">
        <f t="shared" si="7"/>
        <v>0</v>
      </c>
    </row>
    <row r="47" spans="3:7" x14ac:dyDescent="0.3">
      <c r="C47" s="300"/>
      <c r="D47" s="34" t="s">
        <v>253</v>
      </c>
      <c r="E47" s="189">
        <v>0</v>
      </c>
      <c r="F47" s="189">
        <v>0</v>
      </c>
      <c r="G47" s="189">
        <v>0</v>
      </c>
    </row>
    <row r="48" spans="3:7" x14ac:dyDescent="0.3">
      <c r="C48" s="300"/>
      <c r="D48" s="34" t="s">
        <v>254</v>
      </c>
      <c r="E48" s="189">
        <v>0</v>
      </c>
      <c r="F48" s="189">
        <v>0</v>
      </c>
      <c r="G48" s="189">
        <v>0</v>
      </c>
    </row>
    <row r="49" spans="3:7" x14ac:dyDescent="0.3">
      <c r="C49" s="300"/>
      <c r="D49" s="34" t="s">
        <v>255</v>
      </c>
      <c r="E49" s="189"/>
      <c r="F49" s="189"/>
      <c r="G49" s="189"/>
    </row>
    <row r="50" spans="3:7" x14ac:dyDescent="0.3">
      <c r="C50" s="300"/>
      <c r="D50" s="196" t="s">
        <v>256</v>
      </c>
      <c r="E50" s="189">
        <f>+E51+E52</f>
        <v>0</v>
      </c>
      <c r="F50" s="189">
        <f t="shared" ref="F50:G50" si="8">+F51+F52</f>
        <v>0</v>
      </c>
      <c r="G50" s="189">
        <f t="shared" si="8"/>
        <v>0</v>
      </c>
    </row>
    <row r="51" spans="3:7" x14ac:dyDescent="0.3">
      <c r="C51" s="300"/>
      <c r="D51" s="34" t="s">
        <v>257</v>
      </c>
      <c r="E51" s="189">
        <v>0</v>
      </c>
      <c r="F51" s="189">
        <v>0</v>
      </c>
      <c r="G51" s="189">
        <v>0</v>
      </c>
    </row>
    <row r="52" spans="3:7" x14ac:dyDescent="0.3">
      <c r="C52" s="300"/>
      <c r="D52" s="34" t="s">
        <v>258</v>
      </c>
      <c r="E52" s="189">
        <v>0</v>
      </c>
      <c r="F52" s="189">
        <v>0</v>
      </c>
      <c r="G52" s="189">
        <v>0</v>
      </c>
    </row>
    <row r="53" spans="3:7" x14ac:dyDescent="0.3">
      <c r="C53" s="188"/>
      <c r="D53" s="35"/>
      <c r="E53" s="189"/>
      <c r="F53" s="189"/>
      <c r="G53" s="189"/>
    </row>
    <row r="54" spans="3:7" x14ac:dyDescent="0.3">
      <c r="C54" s="300"/>
      <c r="D54" s="319" t="s">
        <v>259</v>
      </c>
      <c r="E54" s="189">
        <f>+E46-E50</f>
        <v>0</v>
      </c>
      <c r="F54" s="189">
        <f t="shared" ref="F54:G54" si="9">+F46-F50</f>
        <v>0</v>
      </c>
      <c r="G54" s="189">
        <f t="shared" si="9"/>
        <v>0</v>
      </c>
    </row>
    <row r="55" spans="3:7" x14ac:dyDescent="0.3">
      <c r="C55" s="318"/>
      <c r="D55" s="320"/>
      <c r="E55" s="45"/>
      <c r="F55" s="45"/>
      <c r="G55" s="45"/>
    </row>
    <row r="57" spans="3:7" x14ac:dyDescent="0.3">
      <c r="C57" s="310" t="s">
        <v>246</v>
      </c>
      <c r="D57" s="311"/>
      <c r="E57" s="184" t="s">
        <v>227</v>
      </c>
      <c r="F57" s="314" t="s">
        <v>229</v>
      </c>
      <c r="G57" s="184" t="s">
        <v>230</v>
      </c>
    </row>
    <row r="58" spans="3:7" x14ac:dyDescent="0.3">
      <c r="C58" s="312"/>
      <c r="D58" s="313"/>
      <c r="E58" s="186" t="s">
        <v>247</v>
      </c>
      <c r="F58" s="315"/>
      <c r="G58" s="186" t="s">
        <v>231</v>
      </c>
    </row>
    <row r="59" spans="3:7" x14ac:dyDescent="0.3">
      <c r="C59" s="316"/>
      <c r="D59" s="317"/>
      <c r="E59" s="30"/>
      <c r="F59" s="30"/>
      <c r="G59" s="30"/>
    </row>
    <row r="60" spans="3:7" x14ac:dyDescent="0.3">
      <c r="C60" s="300"/>
      <c r="D60" s="321" t="s">
        <v>233</v>
      </c>
      <c r="E60" s="36"/>
      <c r="F60" s="36"/>
      <c r="G60" s="36"/>
    </row>
    <row r="61" spans="3:7" x14ac:dyDescent="0.3">
      <c r="C61" s="300"/>
      <c r="D61" s="321"/>
      <c r="E61" s="189">
        <f>+E13</f>
        <v>228982706.72999999</v>
      </c>
      <c r="F61" s="189">
        <f>+F13</f>
        <v>51417276.476999998</v>
      </c>
      <c r="G61" s="189">
        <f>+G13</f>
        <v>51417276.469999999</v>
      </c>
    </row>
    <row r="62" spans="3:7" x14ac:dyDescent="0.3">
      <c r="C62" s="300"/>
      <c r="D62" s="179" t="s">
        <v>260</v>
      </c>
      <c r="E62" s="189">
        <f>+E63+E64</f>
        <v>0</v>
      </c>
      <c r="F62" s="189">
        <f t="shared" ref="F62:G62" si="10">+F63+F64</f>
        <v>0</v>
      </c>
      <c r="G62" s="189">
        <f t="shared" si="10"/>
        <v>0</v>
      </c>
    </row>
    <row r="63" spans="3:7" x14ac:dyDescent="0.3">
      <c r="C63" s="300"/>
      <c r="D63" s="34" t="s">
        <v>261</v>
      </c>
      <c r="E63" s="189">
        <v>0</v>
      </c>
      <c r="F63" s="189">
        <v>0</v>
      </c>
      <c r="G63" s="189">
        <v>0</v>
      </c>
    </row>
    <row r="64" spans="3:7" x14ac:dyDescent="0.3">
      <c r="C64" s="300"/>
      <c r="D64" s="34" t="s">
        <v>257</v>
      </c>
      <c r="E64" s="189">
        <v>0</v>
      </c>
      <c r="F64" s="189">
        <v>0</v>
      </c>
      <c r="G64" s="189">
        <v>0</v>
      </c>
    </row>
    <row r="65" spans="3:7" x14ac:dyDescent="0.3">
      <c r="C65" s="300"/>
      <c r="D65" s="46"/>
      <c r="E65" s="189"/>
      <c r="F65" s="189"/>
      <c r="G65" s="189"/>
    </row>
    <row r="66" spans="3:7" x14ac:dyDescent="0.3">
      <c r="C66" s="188"/>
      <c r="D66" s="194" t="s">
        <v>237</v>
      </c>
      <c r="E66" s="189">
        <v>0</v>
      </c>
      <c r="F66" s="189">
        <v>0</v>
      </c>
      <c r="G66" s="189">
        <v>0</v>
      </c>
    </row>
    <row r="67" spans="3:7" x14ac:dyDescent="0.3">
      <c r="C67" s="188"/>
      <c r="D67" s="46"/>
      <c r="E67" s="189"/>
      <c r="F67" s="189"/>
      <c r="G67" s="189"/>
    </row>
    <row r="68" spans="3:7" x14ac:dyDescent="0.3">
      <c r="C68" s="188"/>
      <c r="D68" s="194" t="s">
        <v>240</v>
      </c>
      <c r="E68" s="154"/>
      <c r="F68" s="189">
        <f>+F23</f>
        <v>449747.28</v>
      </c>
      <c r="G68" s="189">
        <f>+G23</f>
        <v>449747.28</v>
      </c>
    </row>
    <row r="69" spans="3:7" x14ac:dyDescent="0.3">
      <c r="C69" s="188"/>
      <c r="D69" s="46"/>
      <c r="E69" s="189"/>
      <c r="F69" s="189"/>
      <c r="G69" s="189"/>
    </row>
    <row r="70" spans="3:7" x14ac:dyDescent="0.3">
      <c r="C70" s="300"/>
      <c r="D70" s="47" t="s">
        <v>262</v>
      </c>
      <c r="E70" s="189">
        <f>+E61</f>
        <v>228982706.72999999</v>
      </c>
      <c r="F70" s="189">
        <f>+F61+F68</f>
        <v>51867023.756999999</v>
      </c>
      <c r="G70" s="246">
        <f>+G61+G68</f>
        <v>51867023.75</v>
      </c>
    </row>
    <row r="71" spans="3:7" x14ac:dyDescent="0.3">
      <c r="C71" s="300"/>
      <c r="D71" s="47" t="s">
        <v>263</v>
      </c>
      <c r="E71" s="189">
        <f>+E70-E62</f>
        <v>228982706.72999999</v>
      </c>
      <c r="F71" s="189">
        <f t="shared" ref="F71:G71" si="11">+F70-F62</f>
        <v>51867023.756999999</v>
      </c>
      <c r="G71" s="189">
        <f t="shared" si="11"/>
        <v>51867023.75</v>
      </c>
    </row>
    <row r="72" spans="3:7" x14ac:dyDescent="0.3">
      <c r="C72" s="300"/>
      <c r="D72" s="47" t="s">
        <v>264</v>
      </c>
      <c r="E72" s="189"/>
      <c r="F72" s="189"/>
      <c r="G72" s="189"/>
    </row>
    <row r="73" spans="3:7" x14ac:dyDescent="0.3">
      <c r="C73" s="318"/>
      <c r="D73" s="48"/>
      <c r="E73" s="238"/>
      <c r="F73" s="238"/>
      <c r="G73" s="238"/>
    </row>
    <row r="74" spans="3:7" x14ac:dyDescent="0.3">
      <c r="C74" s="11"/>
      <c r="D74" s="2"/>
      <c r="E74" s="2"/>
      <c r="F74" s="2"/>
      <c r="G74" s="2"/>
    </row>
    <row r="75" spans="3:7" x14ac:dyDescent="0.3">
      <c r="C75" s="310" t="s">
        <v>246</v>
      </c>
      <c r="D75" s="311"/>
      <c r="E75" s="184" t="s">
        <v>227</v>
      </c>
      <c r="F75" s="314" t="s">
        <v>229</v>
      </c>
      <c r="G75" s="184" t="s">
        <v>230</v>
      </c>
    </row>
    <row r="76" spans="3:7" x14ac:dyDescent="0.3">
      <c r="C76" s="312"/>
      <c r="D76" s="313"/>
      <c r="E76" s="186" t="s">
        <v>247</v>
      </c>
      <c r="F76" s="315"/>
      <c r="G76" s="186" t="s">
        <v>231</v>
      </c>
    </row>
    <row r="77" spans="3:7" x14ac:dyDescent="0.3">
      <c r="C77" s="316"/>
      <c r="D77" s="317"/>
      <c r="E77" s="40"/>
      <c r="F77" s="49"/>
      <c r="G77" s="49"/>
    </row>
    <row r="78" spans="3:7" x14ac:dyDescent="0.3">
      <c r="C78" s="300"/>
      <c r="D78" s="321" t="s">
        <v>234</v>
      </c>
      <c r="E78" s="195">
        <v>0</v>
      </c>
      <c r="F78" s="195">
        <v>0</v>
      </c>
      <c r="G78" s="195">
        <v>0</v>
      </c>
    </row>
    <row r="79" spans="3:7" x14ac:dyDescent="0.3">
      <c r="C79" s="300"/>
      <c r="D79" s="321"/>
      <c r="E79" s="195"/>
      <c r="F79" s="195"/>
      <c r="G79" s="195"/>
    </row>
    <row r="80" spans="3:7" x14ac:dyDescent="0.3">
      <c r="C80" s="300"/>
      <c r="D80" s="194" t="s">
        <v>265</v>
      </c>
      <c r="E80" s="195">
        <f>+E83-E84</f>
        <v>0</v>
      </c>
      <c r="F80" s="195">
        <f t="shared" ref="F80:G80" si="12">+F83-F84</f>
        <v>0</v>
      </c>
      <c r="G80" s="195">
        <f t="shared" si="12"/>
        <v>0</v>
      </c>
    </row>
    <row r="81" spans="3:7" x14ac:dyDescent="0.3">
      <c r="C81" s="300"/>
      <c r="D81" s="194" t="s">
        <v>675</v>
      </c>
      <c r="E81" s="195"/>
      <c r="F81" s="191"/>
      <c r="G81" s="191"/>
    </row>
    <row r="82" spans="3:7" x14ac:dyDescent="0.3">
      <c r="C82" s="300"/>
      <c r="D82" s="34" t="s">
        <v>266</v>
      </c>
      <c r="E82" s="195"/>
      <c r="F82" s="191"/>
      <c r="G82" s="191"/>
    </row>
    <row r="83" spans="3:7" x14ac:dyDescent="0.3">
      <c r="C83" s="300"/>
      <c r="D83" s="34" t="s">
        <v>255</v>
      </c>
      <c r="E83" s="195">
        <v>0</v>
      </c>
      <c r="F83" s="191">
        <v>0</v>
      </c>
      <c r="G83" s="191">
        <v>0</v>
      </c>
    </row>
    <row r="84" spans="3:7" x14ac:dyDescent="0.3">
      <c r="C84" s="300"/>
      <c r="D84" s="34" t="s">
        <v>258</v>
      </c>
      <c r="E84" s="195">
        <v>0</v>
      </c>
      <c r="F84" s="191">
        <v>0</v>
      </c>
      <c r="G84" s="191">
        <v>0</v>
      </c>
    </row>
    <row r="85" spans="3:7" x14ac:dyDescent="0.3">
      <c r="C85" s="300"/>
      <c r="D85" s="46"/>
      <c r="E85" s="195"/>
      <c r="F85" s="191"/>
      <c r="G85" s="191"/>
    </row>
    <row r="86" spans="3:7" x14ac:dyDescent="0.3">
      <c r="C86" s="188"/>
      <c r="D86" s="194" t="s">
        <v>238</v>
      </c>
      <c r="E86" s="195">
        <v>0</v>
      </c>
      <c r="F86" s="191">
        <v>0</v>
      </c>
      <c r="G86" s="191">
        <v>0</v>
      </c>
    </row>
    <row r="87" spans="3:7" x14ac:dyDescent="0.3">
      <c r="C87" s="188"/>
      <c r="D87" s="46"/>
      <c r="E87" s="195"/>
      <c r="F87" s="191"/>
      <c r="G87" s="191"/>
    </row>
    <row r="88" spans="3:7" x14ac:dyDescent="0.3">
      <c r="C88" s="188"/>
      <c r="D88" s="194" t="s">
        <v>267</v>
      </c>
      <c r="E88" s="155">
        <v>0</v>
      </c>
      <c r="F88" s="191">
        <v>0</v>
      </c>
      <c r="G88" s="191">
        <v>0</v>
      </c>
    </row>
    <row r="89" spans="3:7" x14ac:dyDescent="0.3">
      <c r="C89" s="188"/>
      <c r="D89" s="46"/>
      <c r="E89" s="195"/>
      <c r="F89" s="191"/>
      <c r="G89" s="191"/>
    </row>
    <row r="90" spans="3:7" x14ac:dyDescent="0.3">
      <c r="C90" s="300"/>
      <c r="D90" s="47" t="s">
        <v>268</v>
      </c>
      <c r="E90" s="156">
        <f>+E78+E80+E86+E88</f>
        <v>0</v>
      </c>
      <c r="F90" s="156">
        <f t="shared" ref="F90:G90" si="13">+F78+F80+F86+F88</f>
        <v>0</v>
      </c>
      <c r="G90" s="156">
        <f t="shared" si="13"/>
        <v>0</v>
      </c>
    </row>
    <row r="91" spans="3:7" x14ac:dyDescent="0.3">
      <c r="C91" s="300"/>
      <c r="D91" s="47" t="s">
        <v>269</v>
      </c>
      <c r="E91" s="195"/>
      <c r="F91" s="195"/>
      <c r="G91" s="195"/>
    </row>
    <row r="92" spans="3:7" x14ac:dyDescent="0.3">
      <c r="C92" s="300"/>
      <c r="D92" s="47" t="s">
        <v>270</v>
      </c>
      <c r="E92" s="195">
        <f>+E80</f>
        <v>0</v>
      </c>
      <c r="F92" s="195">
        <f t="shared" ref="F92:G92" si="14">+F80</f>
        <v>0</v>
      </c>
      <c r="G92" s="195">
        <f t="shared" si="14"/>
        <v>0</v>
      </c>
    </row>
    <row r="93" spans="3:7" x14ac:dyDescent="0.3">
      <c r="C93" s="318"/>
      <c r="D93" s="48"/>
      <c r="E93" s="42"/>
      <c r="F93" s="53"/>
      <c r="G93" s="53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2"/>
  <sheetViews>
    <sheetView topLeftCell="E70" workbookViewId="0">
      <selection activeCell="F93" sqref="F92:F93"/>
    </sheetView>
  </sheetViews>
  <sheetFormatPr baseColWidth="10" defaultRowHeight="14.4" x14ac:dyDescent="0.3"/>
  <cols>
    <col min="5" max="5" width="39.6640625" customWidth="1"/>
    <col min="6" max="6" width="13" customWidth="1"/>
    <col min="7" max="7" width="16" customWidth="1"/>
    <col min="8" max="8" width="13" customWidth="1"/>
    <col min="9" max="9" width="14" customWidth="1"/>
    <col min="10" max="10" width="13.44140625" customWidth="1"/>
    <col min="11" max="11" width="15.6640625" customWidth="1"/>
    <col min="12" max="12" width="13.6640625" bestFit="1" customWidth="1"/>
  </cols>
  <sheetData>
    <row r="4" spans="3:11" x14ac:dyDescent="0.3">
      <c r="C4" s="322" t="s">
        <v>673</v>
      </c>
      <c r="D4" s="323"/>
      <c r="E4" s="323"/>
      <c r="F4" s="323"/>
      <c r="G4" s="323"/>
      <c r="H4" s="323"/>
      <c r="I4" s="323"/>
      <c r="J4" s="323"/>
      <c r="K4" s="324"/>
    </row>
    <row r="5" spans="3:11" x14ac:dyDescent="0.3">
      <c r="C5" s="325" t="s">
        <v>271</v>
      </c>
      <c r="D5" s="286"/>
      <c r="E5" s="286"/>
      <c r="F5" s="286"/>
      <c r="G5" s="286"/>
      <c r="H5" s="286"/>
      <c r="I5" s="286"/>
      <c r="J5" s="286"/>
      <c r="K5" s="326"/>
    </row>
    <row r="6" spans="3:11" x14ac:dyDescent="0.3">
      <c r="C6" s="325" t="s">
        <v>684</v>
      </c>
      <c r="D6" s="286"/>
      <c r="E6" s="286"/>
      <c r="F6" s="286"/>
      <c r="G6" s="286"/>
      <c r="H6" s="286"/>
      <c r="I6" s="286"/>
      <c r="J6" s="286"/>
      <c r="K6" s="326"/>
    </row>
    <row r="7" spans="3:11" x14ac:dyDescent="0.3">
      <c r="C7" s="327" t="s">
        <v>1</v>
      </c>
      <c r="D7" s="308"/>
      <c r="E7" s="308"/>
      <c r="F7" s="308"/>
      <c r="G7" s="308"/>
      <c r="H7" s="308"/>
      <c r="I7" s="308"/>
      <c r="J7" s="308"/>
      <c r="K7" s="328"/>
    </row>
    <row r="8" spans="3:11" x14ac:dyDescent="0.3">
      <c r="C8" s="329"/>
      <c r="D8" s="330"/>
      <c r="E8" s="331"/>
      <c r="F8" s="273" t="s">
        <v>272</v>
      </c>
      <c r="G8" s="274"/>
      <c r="H8" s="274"/>
      <c r="I8" s="274"/>
      <c r="J8" s="275"/>
      <c r="K8" s="332" t="s">
        <v>273</v>
      </c>
    </row>
    <row r="9" spans="3:11" x14ac:dyDescent="0.3">
      <c r="C9" s="325" t="s">
        <v>246</v>
      </c>
      <c r="D9" s="286"/>
      <c r="E9" s="272"/>
      <c r="F9" s="314" t="s">
        <v>275</v>
      </c>
      <c r="G9" s="22" t="s">
        <v>276</v>
      </c>
      <c r="H9" s="314" t="s">
        <v>278</v>
      </c>
      <c r="I9" s="314" t="s">
        <v>229</v>
      </c>
      <c r="J9" s="314" t="s">
        <v>279</v>
      </c>
      <c r="K9" s="333"/>
    </row>
    <row r="10" spans="3:11" x14ac:dyDescent="0.3">
      <c r="C10" s="325" t="s">
        <v>274</v>
      </c>
      <c r="D10" s="286"/>
      <c r="E10" s="272"/>
      <c r="F10" s="334"/>
      <c r="G10" s="23" t="s">
        <v>277</v>
      </c>
      <c r="H10" s="334"/>
      <c r="I10" s="334"/>
      <c r="J10" s="334"/>
      <c r="K10" s="333"/>
    </row>
    <row r="11" spans="3:11" x14ac:dyDescent="0.3">
      <c r="C11" s="336"/>
      <c r="D11" s="337"/>
      <c r="E11" s="337"/>
      <c r="F11" s="123"/>
      <c r="G11" s="124"/>
      <c r="H11" s="123"/>
      <c r="I11" s="124"/>
      <c r="J11" s="123"/>
      <c r="K11" s="125"/>
    </row>
    <row r="12" spans="3:11" x14ac:dyDescent="0.3">
      <c r="C12" s="338" t="s">
        <v>280</v>
      </c>
      <c r="D12" s="339"/>
      <c r="E12" s="339"/>
      <c r="F12" s="136"/>
      <c r="G12" s="137"/>
      <c r="H12" s="136"/>
      <c r="I12" s="137"/>
      <c r="J12" s="136"/>
      <c r="K12" s="135"/>
    </row>
    <row r="13" spans="3:11" x14ac:dyDescent="0.3">
      <c r="C13" s="121"/>
      <c r="D13" s="335" t="s">
        <v>281</v>
      </c>
      <c r="E13" s="335"/>
      <c r="F13" s="157">
        <v>0</v>
      </c>
      <c r="G13" s="158">
        <v>0</v>
      </c>
      <c r="H13" s="157">
        <v>0</v>
      </c>
      <c r="I13" s="158">
        <v>0</v>
      </c>
      <c r="J13" s="157">
        <v>0</v>
      </c>
      <c r="K13" s="159">
        <v>0</v>
      </c>
    </row>
    <row r="14" spans="3:11" x14ac:dyDescent="0.3">
      <c r="C14" s="121"/>
      <c r="D14" s="335" t="s">
        <v>282</v>
      </c>
      <c r="E14" s="335"/>
      <c r="F14" s="157">
        <v>0</v>
      </c>
      <c r="G14" s="158">
        <v>0</v>
      </c>
      <c r="H14" s="157">
        <v>0</v>
      </c>
      <c r="I14" s="158">
        <v>0</v>
      </c>
      <c r="J14" s="157">
        <v>0</v>
      </c>
      <c r="K14" s="159">
        <v>0</v>
      </c>
    </row>
    <row r="15" spans="3:11" x14ac:dyDescent="0.3">
      <c r="C15" s="121"/>
      <c r="D15" s="335" t="s">
        <v>283</v>
      </c>
      <c r="E15" s="335"/>
      <c r="F15" s="157">
        <v>0</v>
      </c>
      <c r="G15" s="158">
        <v>0</v>
      </c>
      <c r="H15" s="157">
        <v>0</v>
      </c>
      <c r="I15" s="158">
        <v>0</v>
      </c>
      <c r="J15" s="157">
        <v>0</v>
      </c>
      <c r="K15" s="159">
        <v>0</v>
      </c>
    </row>
    <row r="16" spans="3:11" x14ac:dyDescent="0.3">
      <c r="C16" s="121"/>
      <c r="D16" s="335" t="s">
        <v>284</v>
      </c>
      <c r="E16" s="335"/>
      <c r="F16" s="157">
        <v>1178262</v>
      </c>
      <c r="G16" s="158">
        <v>0</v>
      </c>
      <c r="H16" s="157">
        <f>+F16</f>
        <v>1178262</v>
      </c>
      <c r="I16" s="158">
        <v>785824</v>
      </c>
      <c r="J16" s="157">
        <f t="shared" ref="J16:J17" si="0">+I16</f>
        <v>785824</v>
      </c>
      <c r="K16" s="159">
        <f>+F16-I16</f>
        <v>392438</v>
      </c>
    </row>
    <row r="17" spans="3:14" x14ac:dyDescent="0.3">
      <c r="C17" s="121"/>
      <c r="D17" s="335" t="s">
        <v>285</v>
      </c>
      <c r="E17" s="335"/>
      <c r="F17" s="157">
        <v>2071738</v>
      </c>
      <c r="G17" s="158">
        <v>0</v>
      </c>
      <c r="H17" s="157">
        <f>+F17</f>
        <v>2071738</v>
      </c>
      <c r="I17" s="158">
        <v>711038</v>
      </c>
      <c r="J17" s="157">
        <f t="shared" si="0"/>
        <v>711038</v>
      </c>
      <c r="K17" s="248">
        <f>+F17-I17</f>
        <v>1360700</v>
      </c>
    </row>
    <row r="18" spans="3:14" x14ac:dyDescent="0.3">
      <c r="C18" s="121"/>
      <c r="D18" s="335" t="s">
        <v>286</v>
      </c>
      <c r="E18" s="335"/>
      <c r="F18" s="157">
        <v>750000</v>
      </c>
      <c r="G18" s="158">
        <v>0</v>
      </c>
      <c r="H18" s="157">
        <f>+F18</f>
        <v>750000</v>
      </c>
      <c r="I18" s="158">
        <v>38764</v>
      </c>
      <c r="J18" s="157">
        <v>38764</v>
      </c>
      <c r="K18" s="248">
        <f>+F18-I18</f>
        <v>711236</v>
      </c>
    </row>
    <row r="19" spans="3:14" x14ac:dyDescent="0.3">
      <c r="C19" s="121"/>
      <c r="D19" s="335" t="s">
        <v>287</v>
      </c>
      <c r="E19" s="335"/>
      <c r="F19" s="157">
        <v>0</v>
      </c>
      <c r="G19" s="158">
        <v>0</v>
      </c>
      <c r="H19" s="157">
        <v>0</v>
      </c>
      <c r="I19" s="158">
        <v>0</v>
      </c>
      <c r="J19" s="157">
        <v>0</v>
      </c>
      <c r="K19" s="159">
        <v>0</v>
      </c>
    </row>
    <row r="20" spans="3:14" x14ac:dyDescent="0.3">
      <c r="C20" s="340"/>
      <c r="D20" s="335" t="s">
        <v>288</v>
      </c>
      <c r="E20" s="335"/>
      <c r="F20" s="157">
        <v>224982707</v>
      </c>
      <c r="G20" s="158">
        <f t="shared" ref="G20" si="1">SUM(G22:G35)</f>
        <v>0</v>
      </c>
      <c r="H20" s="157">
        <f>+F20</f>
        <v>224982707</v>
      </c>
      <c r="I20" s="158">
        <f>+I22</f>
        <v>49881651</v>
      </c>
      <c r="J20" s="157">
        <f>+J22</f>
        <v>49881651</v>
      </c>
      <c r="K20" s="248">
        <f>+F20-I20</f>
        <v>175101056</v>
      </c>
      <c r="L20" s="140" t="s">
        <v>676</v>
      </c>
    </row>
    <row r="21" spans="3:14" x14ac:dyDescent="0.3">
      <c r="C21" s="340"/>
      <c r="D21" s="335" t="s">
        <v>289</v>
      </c>
      <c r="E21" s="335"/>
      <c r="F21" s="157"/>
      <c r="G21" s="158"/>
      <c r="H21" s="157"/>
      <c r="I21" s="158"/>
      <c r="J21" s="157"/>
      <c r="K21" s="159"/>
    </row>
    <row r="22" spans="3:14" x14ac:dyDescent="0.3">
      <c r="C22" s="121"/>
      <c r="D22" s="122"/>
      <c r="E22" s="122" t="s">
        <v>290</v>
      </c>
      <c r="F22" s="157">
        <v>224982707</v>
      </c>
      <c r="G22" s="158">
        <v>0</v>
      </c>
      <c r="H22" s="157">
        <f>+F22</f>
        <v>224982707</v>
      </c>
      <c r="I22" s="207">
        <v>49881651</v>
      </c>
      <c r="J22" s="207">
        <v>49881651</v>
      </c>
      <c r="K22" s="159">
        <f>+H22-J22</f>
        <v>175101056</v>
      </c>
    </row>
    <row r="23" spans="3:14" x14ac:dyDescent="0.3">
      <c r="C23" s="121"/>
      <c r="D23" s="122"/>
      <c r="E23" s="122" t="s">
        <v>291</v>
      </c>
      <c r="F23" s="157">
        <v>0</v>
      </c>
      <c r="G23" s="158">
        <v>0</v>
      </c>
      <c r="H23" s="157">
        <v>0</v>
      </c>
      <c r="I23" s="158">
        <v>0</v>
      </c>
      <c r="J23" s="157">
        <v>0</v>
      </c>
      <c r="K23" s="159">
        <v>0</v>
      </c>
    </row>
    <row r="24" spans="3:14" x14ac:dyDescent="0.3">
      <c r="C24" s="121"/>
      <c r="D24" s="122"/>
      <c r="E24" s="122" t="s">
        <v>292</v>
      </c>
      <c r="F24" s="157">
        <v>0</v>
      </c>
      <c r="G24" s="158">
        <v>0</v>
      </c>
      <c r="H24" s="157">
        <v>0</v>
      </c>
      <c r="I24" s="158">
        <v>0</v>
      </c>
      <c r="J24" s="157">
        <v>0</v>
      </c>
      <c r="K24" s="159">
        <v>0</v>
      </c>
      <c r="M24" s="158" t="s">
        <v>676</v>
      </c>
      <c r="N24" s="140" t="s">
        <v>676</v>
      </c>
    </row>
    <row r="25" spans="3:14" x14ac:dyDescent="0.3">
      <c r="C25" s="121"/>
      <c r="D25" s="122"/>
      <c r="E25" s="122" t="s">
        <v>293</v>
      </c>
      <c r="F25" s="157">
        <v>0</v>
      </c>
      <c r="G25" s="158">
        <v>0</v>
      </c>
      <c r="H25" s="157">
        <v>0</v>
      </c>
      <c r="I25" s="158">
        <v>0</v>
      </c>
      <c r="J25" s="157">
        <v>0</v>
      </c>
      <c r="K25" s="159">
        <v>0</v>
      </c>
    </row>
    <row r="26" spans="3:14" x14ac:dyDescent="0.3">
      <c r="C26" s="121"/>
      <c r="D26" s="122"/>
      <c r="E26" s="122" t="s">
        <v>294</v>
      </c>
      <c r="F26" s="157">
        <v>0</v>
      </c>
      <c r="G26" s="158">
        <v>0</v>
      </c>
      <c r="H26" s="157">
        <v>0</v>
      </c>
      <c r="I26" s="158">
        <v>0</v>
      </c>
      <c r="J26" s="157">
        <v>0</v>
      </c>
      <c r="K26" s="159">
        <v>0</v>
      </c>
    </row>
    <row r="27" spans="3:14" x14ac:dyDescent="0.3">
      <c r="C27" s="340"/>
      <c r="D27" s="335"/>
      <c r="E27" s="122" t="s">
        <v>295</v>
      </c>
      <c r="F27" s="341">
        <v>0</v>
      </c>
      <c r="G27" s="342">
        <v>0</v>
      </c>
      <c r="H27" s="341">
        <v>0</v>
      </c>
      <c r="I27" s="342">
        <v>0</v>
      </c>
      <c r="J27" s="341">
        <v>0</v>
      </c>
      <c r="K27" s="343">
        <v>0</v>
      </c>
    </row>
    <row r="28" spans="3:14" x14ac:dyDescent="0.3">
      <c r="C28" s="340"/>
      <c r="D28" s="335"/>
      <c r="E28" s="122" t="s">
        <v>296</v>
      </c>
      <c r="F28" s="341"/>
      <c r="G28" s="342"/>
      <c r="H28" s="341"/>
      <c r="I28" s="342"/>
      <c r="J28" s="341"/>
      <c r="K28" s="343"/>
    </row>
    <row r="29" spans="3:14" x14ac:dyDescent="0.3">
      <c r="C29" s="340"/>
      <c r="D29" s="335"/>
      <c r="E29" s="122" t="s">
        <v>297</v>
      </c>
      <c r="F29" s="341">
        <v>0</v>
      </c>
      <c r="G29" s="342">
        <v>0</v>
      </c>
      <c r="H29" s="341">
        <v>0</v>
      </c>
      <c r="I29" s="342">
        <v>0</v>
      </c>
      <c r="J29" s="341">
        <v>0</v>
      </c>
      <c r="K29" s="343">
        <v>0</v>
      </c>
    </row>
    <row r="30" spans="3:14" x14ac:dyDescent="0.3">
      <c r="C30" s="340"/>
      <c r="D30" s="335"/>
      <c r="E30" s="122" t="s">
        <v>298</v>
      </c>
      <c r="F30" s="341"/>
      <c r="G30" s="342"/>
      <c r="H30" s="341"/>
      <c r="I30" s="342"/>
      <c r="J30" s="341"/>
      <c r="K30" s="343"/>
    </row>
    <row r="31" spans="3:14" x14ac:dyDescent="0.3">
      <c r="C31" s="121"/>
      <c r="D31" s="122"/>
      <c r="E31" s="122" t="s">
        <v>299</v>
      </c>
      <c r="F31" s="157">
        <v>0</v>
      </c>
      <c r="G31" s="158">
        <v>0</v>
      </c>
      <c r="H31" s="157">
        <v>0</v>
      </c>
      <c r="I31" s="158">
        <v>0</v>
      </c>
      <c r="J31" s="157">
        <v>0</v>
      </c>
      <c r="K31" s="159">
        <v>0</v>
      </c>
    </row>
    <row r="32" spans="3:14" x14ac:dyDescent="0.3">
      <c r="C32" s="121"/>
      <c r="D32" s="122"/>
      <c r="E32" s="122" t="s">
        <v>300</v>
      </c>
      <c r="F32" s="157">
        <v>0</v>
      </c>
      <c r="G32" s="158">
        <v>0</v>
      </c>
      <c r="H32" s="157">
        <v>0</v>
      </c>
      <c r="I32" s="158">
        <v>0</v>
      </c>
      <c r="J32" s="157">
        <v>0</v>
      </c>
      <c r="K32" s="159">
        <v>0</v>
      </c>
    </row>
    <row r="33" spans="3:11" x14ac:dyDescent="0.3">
      <c r="C33" s="121"/>
      <c r="D33" s="122"/>
      <c r="E33" s="122" t="s">
        <v>301</v>
      </c>
      <c r="F33" s="157">
        <v>0</v>
      </c>
      <c r="G33" s="158">
        <v>0</v>
      </c>
      <c r="H33" s="157">
        <v>0</v>
      </c>
      <c r="I33" s="158">
        <v>0</v>
      </c>
      <c r="J33" s="157">
        <v>0</v>
      </c>
      <c r="K33" s="159">
        <v>0</v>
      </c>
    </row>
    <row r="34" spans="3:11" x14ac:dyDescent="0.3">
      <c r="C34" s="340"/>
      <c r="D34" s="335"/>
      <c r="E34" s="122" t="s">
        <v>302</v>
      </c>
      <c r="F34" s="341">
        <v>0</v>
      </c>
      <c r="G34" s="342">
        <v>0</v>
      </c>
      <c r="H34" s="341">
        <v>0</v>
      </c>
      <c r="I34" s="342">
        <v>0</v>
      </c>
      <c r="J34" s="341">
        <v>0</v>
      </c>
      <c r="K34" s="343">
        <v>0</v>
      </c>
    </row>
    <row r="35" spans="3:11" x14ac:dyDescent="0.3">
      <c r="C35" s="340"/>
      <c r="D35" s="335"/>
      <c r="E35" s="122" t="s">
        <v>303</v>
      </c>
      <c r="F35" s="341"/>
      <c r="G35" s="342"/>
      <c r="H35" s="341"/>
      <c r="I35" s="342"/>
      <c r="J35" s="341"/>
      <c r="K35" s="343"/>
    </row>
    <row r="36" spans="3:11" x14ac:dyDescent="0.3">
      <c r="C36" s="340"/>
      <c r="D36" s="335" t="s">
        <v>304</v>
      </c>
      <c r="E36" s="335"/>
      <c r="F36" s="157">
        <f>SUM(F39:F43)</f>
        <v>0</v>
      </c>
      <c r="G36" s="158">
        <f t="shared" ref="G36:K36" si="2">SUM(G39:G43)</f>
        <v>0</v>
      </c>
      <c r="H36" s="157">
        <f t="shared" si="2"/>
        <v>0</v>
      </c>
      <c r="I36" s="158">
        <f t="shared" si="2"/>
        <v>0</v>
      </c>
      <c r="J36" s="157">
        <f t="shared" si="2"/>
        <v>0</v>
      </c>
      <c r="K36" s="159">
        <f t="shared" si="2"/>
        <v>0</v>
      </c>
    </row>
    <row r="37" spans="3:11" x14ac:dyDescent="0.3">
      <c r="C37" s="340"/>
      <c r="D37" s="335" t="s">
        <v>305</v>
      </c>
      <c r="E37" s="335"/>
      <c r="F37" s="157"/>
      <c r="G37" s="158"/>
      <c r="H37" s="157"/>
      <c r="I37" s="158"/>
      <c r="J37" s="157"/>
      <c r="K37" s="159"/>
    </row>
    <row r="38" spans="3:11" x14ac:dyDescent="0.3">
      <c r="C38" s="121"/>
      <c r="D38" s="122"/>
      <c r="E38" s="122" t="s">
        <v>306</v>
      </c>
      <c r="F38" s="157">
        <v>0</v>
      </c>
      <c r="G38" s="158">
        <v>0</v>
      </c>
      <c r="H38" s="157">
        <v>0</v>
      </c>
      <c r="I38" s="158">
        <v>0</v>
      </c>
      <c r="J38" s="157">
        <v>0</v>
      </c>
      <c r="K38" s="159">
        <v>0</v>
      </c>
    </row>
    <row r="39" spans="3:11" x14ac:dyDescent="0.3">
      <c r="C39" s="121"/>
      <c r="D39" s="122"/>
      <c r="E39" s="122" t="s">
        <v>307</v>
      </c>
      <c r="F39" s="157">
        <v>0</v>
      </c>
      <c r="G39" s="158">
        <v>0</v>
      </c>
      <c r="H39" s="157">
        <v>0</v>
      </c>
      <c r="I39" s="158">
        <v>0</v>
      </c>
      <c r="J39" s="157">
        <v>0</v>
      </c>
      <c r="K39" s="159">
        <v>0</v>
      </c>
    </row>
    <row r="40" spans="3:11" x14ac:dyDescent="0.3">
      <c r="C40" s="121"/>
      <c r="D40" s="122"/>
      <c r="E40" s="122" t="s">
        <v>308</v>
      </c>
      <c r="F40" s="157">
        <v>0</v>
      </c>
      <c r="G40" s="158">
        <v>0</v>
      </c>
      <c r="H40" s="157">
        <v>0</v>
      </c>
      <c r="I40" s="158">
        <v>0</v>
      </c>
      <c r="J40" s="157">
        <v>0</v>
      </c>
      <c r="K40" s="159">
        <v>0</v>
      </c>
    </row>
    <row r="41" spans="3:11" x14ac:dyDescent="0.3">
      <c r="C41" s="340"/>
      <c r="D41" s="335"/>
      <c r="E41" s="122" t="s">
        <v>309</v>
      </c>
      <c r="F41" s="341">
        <v>0</v>
      </c>
      <c r="G41" s="342">
        <v>0</v>
      </c>
      <c r="H41" s="341">
        <v>0</v>
      </c>
      <c r="I41" s="342">
        <v>0</v>
      </c>
      <c r="J41" s="341">
        <v>0</v>
      </c>
      <c r="K41" s="343">
        <v>0</v>
      </c>
    </row>
    <row r="42" spans="3:11" x14ac:dyDescent="0.3">
      <c r="C42" s="340"/>
      <c r="D42" s="335"/>
      <c r="E42" s="122" t="s">
        <v>310</v>
      </c>
      <c r="F42" s="341"/>
      <c r="G42" s="342"/>
      <c r="H42" s="341"/>
      <c r="I42" s="342"/>
      <c r="J42" s="341"/>
      <c r="K42" s="343"/>
    </row>
    <row r="43" spans="3:11" x14ac:dyDescent="0.3">
      <c r="C43" s="121"/>
      <c r="D43" s="122"/>
      <c r="E43" s="122" t="s">
        <v>311</v>
      </c>
      <c r="F43" s="157">
        <v>0</v>
      </c>
      <c r="G43" s="158">
        <v>0</v>
      </c>
      <c r="H43" s="157">
        <v>0</v>
      </c>
      <c r="I43" s="158">
        <v>0</v>
      </c>
      <c r="J43" s="157">
        <v>0</v>
      </c>
      <c r="K43" s="159">
        <v>0</v>
      </c>
    </row>
    <row r="44" spans="3:11" x14ac:dyDescent="0.3">
      <c r="C44" s="121"/>
      <c r="D44" s="335" t="s">
        <v>312</v>
      </c>
      <c r="E44" s="335"/>
      <c r="F44" s="160">
        <v>0</v>
      </c>
      <c r="G44" s="161">
        <v>0</v>
      </c>
      <c r="H44" s="160">
        <v>0</v>
      </c>
      <c r="I44" s="161">
        <v>0</v>
      </c>
      <c r="J44" s="160">
        <v>0</v>
      </c>
      <c r="K44" s="162">
        <v>0</v>
      </c>
    </row>
    <row r="45" spans="3:11" x14ac:dyDescent="0.3">
      <c r="C45" s="121"/>
      <c r="D45" s="335" t="s">
        <v>313</v>
      </c>
      <c r="E45" s="335"/>
      <c r="F45" s="157">
        <v>0</v>
      </c>
      <c r="G45" s="158">
        <f>+G46</f>
        <v>0</v>
      </c>
      <c r="H45" s="157">
        <f>+G45</f>
        <v>0</v>
      </c>
      <c r="I45" s="158">
        <f>+I46</f>
        <v>0</v>
      </c>
      <c r="J45" s="157">
        <f>+J46</f>
        <v>0</v>
      </c>
      <c r="K45" s="159">
        <v>0</v>
      </c>
    </row>
    <row r="46" spans="3:11" x14ac:dyDescent="0.3">
      <c r="C46" s="121"/>
      <c r="D46" s="122"/>
      <c r="E46" s="122" t="s">
        <v>314</v>
      </c>
      <c r="F46" s="157">
        <v>0</v>
      </c>
      <c r="G46" s="158">
        <v>0</v>
      </c>
      <c r="H46" s="157">
        <v>0</v>
      </c>
      <c r="I46" s="158">
        <v>0</v>
      </c>
      <c r="J46" s="157">
        <v>0</v>
      </c>
      <c r="K46" s="159">
        <v>0</v>
      </c>
    </row>
    <row r="47" spans="3:11" x14ac:dyDescent="0.3">
      <c r="C47" s="121"/>
      <c r="D47" s="335" t="s">
        <v>315</v>
      </c>
      <c r="E47" s="335"/>
      <c r="F47" s="157">
        <f>+F48+F49</f>
        <v>0</v>
      </c>
      <c r="G47" s="158">
        <f t="shared" ref="G47:K47" si="3">+G48+G49</f>
        <v>0</v>
      </c>
      <c r="H47" s="157">
        <f t="shared" si="3"/>
        <v>0</v>
      </c>
      <c r="I47" s="158">
        <f t="shared" si="3"/>
        <v>0</v>
      </c>
      <c r="J47" s="157">
        <f t="shared" si="3"/>
        <v>0</v>
      </c>
      <c r="K47" s="159">
        <f t="shared" si="3"/>
        <v>0</v>
      </c>
    </row>
    <row r="48" spans="3:11" x14ac:dyDescent="0.3">
      <c r="C48" s="121"/>
      <c r="D48" s="122"/>
      <c r="E48" s="122" t="s">
        <v>316</v>
      </c>
      <c r="F48" s="157">
        <v>0</v>
      </c>
      <c r="G48" s="158">
        <v>0</v>
      </c>
      <c r="H48" s="157">
        <v>0</v>
      </c>
      <c r="I48" s="158">
        <v>0</v>
      </c>
      <c r="J48" s="157">
        <v>0</v>
      </c>
      <c r="K48" s="159">
        <v>0</v>
      </c>
    </row>
    <row r="49" spans="3:11" x14ac:dyDescent="0.3">
      <c r="C49" s="121"/>
      <c r="D49" s="122"/>
      <c r="E49" s="122" t="s">
        <v>317</v>
      </c>
      <c r="F49" s="157">
        <v>0</v>
      </c>
      <c r="G49" s="158">
        <v>0</v>
      </c>
      <c r="H49" s="157">
        <v>0</v>
      </c>
      <c r="I49" s="158">
        <v>0</v>
      </c>
      <c r="J49" s="157">
        <v>0</v>
      </c>
      <c r="K49" s="159">
        <v>0</v>
      </c>
    </row>
    <row r="50" spans="3:11" x14ac:dyDescent="0.3">
      <c r="C50" s="121"/>
      <c r="D50" s="122"/>
      <c r="E50" s="122"/>
      <c r="F50" s="163"/>
      <c r="G50" s="164"/>
      <c r="H50" s="163"/>
      <c r="I50" s="164"/>
      <c r="J50" s="163"/>
      <c r="K50" s="165"/>
    </row>
    <row r="51" spans="3:11" x14ac:dyDescent="0.3">
      <c r="C51" s="338" t="s">
        <v>318</v>
      </c>
      <c r="D51" s="339"/>
      <c r="E51" s="339"/>
      <c r="F51" s="166">
        <f>+F45+F20+F16+F17</f>
        <v>228232707</v>
      </c>
      <c r="G51" s="166">
        <f>+G45+G20+G16+G17</f>
        <v>0</v>
      </c>
      <c r="H51" s="166">
        <f t="shared" ref="H51" si="4">+H45+H20+H16+H17</f>
        <v>228232707</v>
      </c>
      <c r="I51" s="166">
        <f>+I16+I17+I18+I22</f>
        <v>51417277</v>
      </c>
      <c r="J51" s="166">
        <f>+J16+J17+J18+J22</f>
        <v>51417277</v>
      </c>
      <c r="K51" s="166">
        <f>+K45+K20+K16+K17+K18</f>
        <v>177565430</v>
      </c>
    </row>
    <row r="52" spans="3:11" x14ac:dyDescent="0.3">
      <c r="C52" s="338" t="s">
        <v>319</v>
      </c>
      <c r="D52" s="339"/>
      <c r="E52" s="339"/>
      <c r="F52" s="163"/>
      <c r="G52" s="164"/>
      <c r="H52" s="163"/>
      <c r="I52" s="164"/>
      <c r="J52" s="163"/>
      <c r="K52" s="165"/>
    </row>
    <row r="53" spans="3:11" x14ac:dyDescent="0.3">
      <c r="C53" s="347" t="s">
        <v>320</v>
      </c>
      <c r="D53" s="339"/>
      <c r="E53" s="339"/>
      <c r="F53" s="348">
        <v>0</v>
      </c>
      <c r="G53" s="349">
        <v>0</v>
      </c>
      <c r="H53" s="346">
        <v>0</v>
      </c>
      <c r="I53" s="349">
        <v>0</v>
      </c>
      <c r="J53" s="346">
        <v>0</v>
      </c>
      <c r="K53" s="341">
        <v>0</v>
      </c>
    </row>
    <row r="54" spans="3:11" x14ac:dyDescent="0.3">
      <c r="C54" s="347" t="s">
        <v>321</v>
      </c>
      <c r="D54" s="339"/>
      <c r="E54" s="339"/>
      <c r="F54" s="348"/>
      <c r="G54" s="349"/>
      <c r="H54" s="346"/>
      <c r="I54" s="349"/>
      <c r="J54" s="346"/>
      <c r="K54" s="341"/>
    </row>
    <row r="55" spans="3:11" x14ac:dyDescent="0.3">
      <c r="C55" s="201"/>
      <c r="D55" s="202"/>
      <c r="E55" s="198"/>
      <c r="F55" s="168"/>
      <c r="G55" s="169"/>
      <c r="H55" s="170"/>
      <c r="I55" s="169"/>
      <c r="J55" s="170"/>
      <c r="K55" s="169"/>
    </row>
    <row r="56" spans="3:11" x14ac:dyDescent="0.3">
      <c r="C56" s="347" t="s">
        <v>322</v>
      </c>
      <c r="D56" s="339"/>
      <c r="E56" s="339"/>
      <c r="F56" s="171"/>
      <c r="G56" s="163"/>
      <c r="H56" s="164"/>
      <c r="I56" s="163"/>
      <c r="J56" s="164"/>
      <c r="K56" s="163"/>
    </row>
    <row r="57" spans="3:11" x14ac:dyDescent="0.3">
      <c r="C57" s="201"/>
      <c r="D57" s="345" t="s">
        <v>323</v>
      </c>
      <c r="E57" s="335"/>
      <c r="F57" s="203">
        <f>SUM(F58:F72)</f>
        <v>0</v>
      </c>
      <c r="G57" s="203">
        <f t="shared" ref="G57:K57" si="5">SUM(G58:G72)</f>
        <v>0</v>
      </c>
      <c r="H57" s="203">
        <f t="shared" si="5"/>
        <v>0</v>
      </c>
      <c r="I57" s="203">
        <f t="shared" si="5"/>
        <v>0</v>
      </c>
      <c r="J57" s="203">
        <f t="shared" si="5"/>
        <v>0</v>
      </c>
      <c r="K57" s="199">
        <f t="shared" si="5"/>
        <v>0</v>
      </c>
    </row>
    <row r="58" spans="3:11" x14ac:dyDescent="0.3">
      <c r="C58" s="344"/>
      <c r="D58" s="345"/>
      <c r="E58" s="198" t="s">
        <v>324</v>
      </c>
      <c r="F58" s="203">
        <v>0</v>
      </c>
      <c r="G58" s="203">
        <v>0</v>
      </c>
      <c r="H58" s="203">
        <v>0</v>
      </c>
      <c r="I58" s="203">
        <v>0</v>
      </c>
      <c r="J58" s="203">
        <v>0</v>
      </c>
      <c r="K58" s="199">
        <v>0</v>
      </c>
    </row>
    <row r="59" spans="3:11" x14ac:dyDescent="0.3">
      <c r="C59" s="344"/>
      <c r="D59" s="345"/>
      <c r="E59" s="198" t="s">
        <v>325</v>
      </c>
      <c r="F59" s="203"/>
      <c r="G59" s="203"/>
      <c r="H59" s="203"/>
      <c r="I59" s="203"/>
      <c r="J59" s="203"/>
      <c r="K59" s="199"/>
    </row>
    <row r="60" spans="3:11" x14ac:dyDescent="0.3">
      <c r="C60" s="344"/>
      <c r="D60" s="345"/>
      <c r="E60" s="198" t="s">
        <v>326</v>
      </c>
      <c r="F60" s="203">
        <v>0</v>
      </c>
      <c r="G60" s="203">
        <v>0</v>
      </c>
      <c r="H60" s="203">
        <v>0</v>
      </c>
      <c r="I60" s="203">
        <v>0</v>
      </c>
      <c r="J60" s="203">
        <v>0</v>
      </c>
      <c r="K60" s="199">
        <v>0</v>
      </c>
    </row>
    <row r="61" spans="3:11" x14ac:dyDescent="0.3">
      <c r="C61" s="344"/>
      <c r="D61" s="345"/>
      <c r="E61" s="198" t="s">
        <v>327</v>
      </c>
      <c r="F61" s="203"/>
      <c r="G61" s="203"/>
      <c r="H61" s="203"/>
      <c r="I61" s="203"/>
      <c r="J61" s="203"/>
      <c r="K61" s="199"/>
    </row>
    <row r="62" spans="3:11" x14ac:dyDescent="0.3">
      <c r="C62" s="344"/>
      <c r="D62" s="345"/>
      <c r="E62" s="198" t="s">
        <v>328</v>
      </c>
      <c r="F62" s="203">
        <v>0</v>
      </c>
      <c r="G62" s="203">
        <v>0</v>
      </c>
      <c r="H62" s="203">
        <v>0</v>
      </c>
      <c r="I62" s="203">
        <v>0</v>
      </c>
      <c r="J62" s="203">
        <v>0</v>
      </c>
      <c r="K62" s="199">
        <v>0</v>
      </c>
    </row>
    <row r="63" spans="3:11" x14ac:dyDescent="0.3">
      <c r="C63" s="344"/>
      <c r="D63" s="345"/>
      <c r="E63" s="198" t="s">
        <v>329</v>
      </c>
      <c r="F63" s="203"/>
      <c r="G63" s="203"/>
      <c r="H63" s="203"/>
      <c r="I63" s="203"/>
      <c r="J63" s="203"/>
      <c r="K63" s="199"/>
    </row>
    <row r="64" spans="3:11" x14ac:dyDescent="0.3">
      <c r="C64" s="344"/>
      <c r="D64" s="345"/>
      <c r="E64" s="198" t="s">
        <v>330</v>
      </c>
      <c r="F64" s="203">
        <v>0</v>
      </c>
      <c r="G64" s="203">
        <v>0</v>
      </c>
      <c r="H64" s="203">
        <v>0</v>
      </c>
      <c r="I64" s="203">
        <v>0</v>
      </c>
      <c r="J64" s="203">
        <v>0</v>
      </c>
      <c r="K64" s="199">
        <v>0</v>
      </c>
    </row>
    <row r="65" spans="3:11" x14ac:dyDescent="0.3">
      <c r="C65" s="344"/>
      <c r="D65" s="345"/>
      <c r="E65" s="198" t="s">
        <v>331</v>
      </c>
      <c r="F65" s="203"/>
      <c r="G65" s="203"/>
      <c r="H65" s="203"/>
      <c r="I65" s="203"/>
      <c r="J65" s="203"/>
      <c r="K65" s="199"/>
    </row>
    <row r="66" spans="3:11" x14ac:dyDescent="0.3">
      <c r="C66" s="344"/>
      <c r="D66" s="345"/>
      <c r="E66" s="198" t="s">
        <v>332</v>
      </c>
      <c r="F66" s="203"/>
      <c r="G66" s="203"/>
      <c r="H66" s="203"/>
      <c r="I66" s="203"/>
      <c r="J66" s="203"/>
      <c r="K66" s="199"/>
    </row>
    <row r="67" spans="3:11" x14ac:dyDescent="0.3">
      <c r="C67" s="201"/>
      <c r="D67" s="202"/>
      <c r="E67" s="198" t="s">
        <v>333</v>
      </c>
      <c r="F67" s="203">
        <v>0</v>
      </c>
      <c r="G67" s="203">
        <v>0</v>
      </c>
      <c r="H67" s="203">
        <v>0</v>
      </c>
      <c r="I67" s="203">
        <v>0</v>
      </c>
      <c r="J67" s="203">
        <v>0</v>
      </c>
      <c r="K67" s="199">
        <v>0</v>
      </c>
    </row>
    <row r="68" spans="3:11" x14ac:dyDescent="0.3">
      <c r="C68" s="344"/>
      <c r="D68" s="345"/>
      <c r="E68" s="198" t="s">
        <v>334</v>
      </c>
      <c r="F68" s="203">
        <v>0</v>
      </c>
      <c r="G68" s="203">
        <v>0</v>
      </c>
      <c r="H68" s="203">
        <v>0</v>
      </c>
      <c r="I68" s="203">
        <v>0</v>
      </c>
      <c r="J68" s="203">
        <v>0</v>
      </c>
      <c r="K68" s="199">
        <v>0</v>
      </c>
    </row>
    <row r="69" spans="3:11" x14ac:dyDescent="0.3">
      <c r="C69" s="344"/>
      <c r="D69" s="345"/>
      <c r="E69" s="198" t="s">
        <v>335</v>
      </c>
      <c r="F69" s="203"/>
      <c r="G69" s="203"/>
      <c r="H69" s="203"/>
      <c r="I69" s="203"/>
      <c r="J69" s="203"/>
      <c r="K69" s="199"/>
    </row>
    <row r="70" spans="3:11" x14ac:dyDescent="0.3">
      <c r="C70" s="344"/>
      <c r="D70" s="345"/>
      <c r="E70" s="198" t="s">
        <v>336</v>
      </c>
      <c r="F70" s="203">
        <v>0</v>
      </c>
      <c r="G70" s="203">
        <v>0</v>
      </c>
      <c r="H70" s="203">
        <v>0</v>
      </c>
      <c r="I70" s="203">
        <v>0</v>
      </c>
      <c r="J70" s="203">
        <v>0</v>
      </c>
      <c r="K70" s="199">
        <v>0</v>
      </c>
    </row>
    <row r="71" spans="3:11" x14ac:dyDescent="0.3">
      <c r="C71" s="344"/>
      <c r="D71" s="345"/>
      <c r="E71" s="198" t="s">
        <v>337</v>
      </c>
      <c r="F71" s="203"/>
      <c r="G71" s="203"/>
      <c r="H71" s="203"/>
      <c r="I71" s="203"/>
      <c r="J71" s="203"/>
      <c r="K71" s="199"/>
    </row>
    <row r="72" spans="3:11" x14ac:dyDescent="0.3">
      <c r="C72" s="344"/>
      <c r="D72" s="345"/>
      <c r="E72" s="198" t="s">
        <v>338</v>
      </c>
      <c r="F72" s="203">
        <v>0</v>
      </c>
      <c r="G72" s="203">
        <v>0</v>
      </c>
      <c r="H72" s="203">
        <v>0</v>
      </c>
      <c r="I72" s="203">
        <v>0</v>
      </c>
      <c r="J72" s="203">
        <v>0</v>
      </c>
      <c r="K72" s="199">
        <v>0</v>
      </c>
    </row>
    <row r="73" spans="3:11" x14ac:dyDescent="0.3">
      <c r="C73" s="344"/>
      <c r="D73" s="345"/>
      <c r="E73" s="198" t="s">
        <v>339</v>
      </c>
      <c r="F73" s="203"/>
      <c r="G73" s="203"/>
      <c r="H73" s="203"/>
      <c r="I73" s="203"/>
      <c r="J73" s="203"/>
      <c r="K73" s="199"/>
    </row>
    <row r="74" spans="3:11" x14ac:dyDescent="0.3">
      <c r="C74" s="201"/>
      <c r="D74" s="345" t="s">
        <v>340</v>
      </c>
      <c r="E74" s="335"/>
      <c r="F74" s="203">
        <f>SUM(F75:F78)</f>
        <v>0</v>
      </c>
      <c r="G74" s="203">
        <f t="shared" ref="G74:J74" si="6">SUM(G75:G78)</f>
        <v>0</v>
      </c>
      <c r="H74" s="203">
        <f t="shared" si="6"/>
        <v>0</v>
      </c>
      <c r="I74" s="203">
        <f t="shared" si="6"/>
        <v>0</v>
      </c>
      <c r="J74" s="203">
        <f t="shared" si="6"/>
        <v>0</v>
      </c>
      <c r="K74" s="199">
        <f>+G74</f>
        <v>0</v>
      </c>
    </row>
    <row r="75" spans="3:11" x14ac:dyDescent="0.3">
      <c r="C75" s="201"/>
      <c r="D75" s="202"/>
      <c r="E75" s="198" t="s">
        <v>341</v>
      </c>
      <c r="F75" s="203">
        <v>0</v>
      </c>
      <c r="G75" s="203">
        <v>0</v>
      </c>
      <c r="H75" s="203">
        <v>0</v>
      </c>
      <c r="I75" s="203">
        <v>0</v>
      </c>
      <c r="J75" s="203">
        <v>0</v>
      </c>
      <c r="K75" s="199">
        <v>0</v>
      </c>
    </row>
    <row r="76" spans="3:11" x14ac:dyDescent="0.3">
      <c r="C76" s="201"/>
      <c r="D76" s="202"/>
      <c r="E76" s="198" t="s">
        <v>342</v>
      </c>
      <c r="F76" s="203">
        <v>0</v>
      </c>
      <c r="G76" s="203">
        <v>0</v>
      </c>
      <c r="H76" s="203">
        <v>0</v>
      </c>
      <c r="I76" s="203">
        <v>0</v>
      </c>
      <c r="J76" s="203">
        <v>0</v>
      </c>
      <c r="K76" s="199">
        <v>0</v>
      </c>
    </row>
    <row r="77" spans="3:11" x14ac:dyDescent="0.3">
      <c r="C77" s="201"/>
      <c r="D77" s="202"/>
      <c r="E77" s="198" t="s">
        <v>343</v>
      </c>
      <c r="F77" s="203">
        <v>0</v>
      </c>
      <c r="G77" s="203">
        <v>0</v>
      </c>
      <c r="H77" s="203">
        <v>0</v>
      </c>
      <c r="I77" s="203">
        <v>0</v>
      </c>
      <c r="J77" s="203">
        <v>0</v>
      </c>
      <c r="K77" s="199">
        <v>0</v>
      </c>
    </row>
    <row r="78" spans="3:11" x14ac:dyDescent="0.3">
      <c r="C78" s="201"/>
      <c r="D78" s="202"/>
      <c r="E78" s="198" t="s">
        <v>344</v>
      </c>
      <c r="F78" s="203">
        <v>0</v>
      </c>
      <c r="G78" s="203">
        <v>0</v>
      </c>
      <c r="H78" s="208">
        <v>0</v>
      </c>
      <c r="I78" s="208">
        <v>0</v>
      </c>
      <c r="J78" s="208">
        <v>0</v>
      </c>
      <c r="K78" s="199">
        <f>+G78</f>
        <v>0</v>
      </c>
    </row>
    <row r="79" spans="3:11" x14ac:dyDescent="0.3">
      <c r="C79" s="201"/>
      <c r="D79" s="345" t="s">
        <v>345</v>
      </c>
      <c r="E79" s="335"/>
      <c r="F79" s="203">
        <f>SUM(F80:F82)</f>
        <v>0</v>
      </c>
      <c r="G79" s="203">
        <f t="shared" ref="G79:K79" si="7">SUM(G80:G82)</f>
        <v>0</v>
      </c>
      <c r="H79" s="203">
        <f t="shared" si="7"/>
        <v>0</v>
      </c>
      <c r="I79" s="203">
        <f t="shared" si="7"/>
        <v>0</v>
      </c>
      <c r="J79" s="203">
        <f t="shared" si="7"/>
        <v>0</v>
      </c>
      <c r="K79" s="199">
        <f t="shared" si="7"/>
        <v>0</v>
      </c>
    </row>
    <row r="80" spans="3:11" x14ac:dyDescent="0.3">
      <c r="C80" s="344"/>
      <c r="D80" s="345"/>
      <c r="E80" s="198" t="s">
        <v>346</v>
      </c>
      <c r="F80" s="350">
        <v>0</v>
      </c>
      <c r="G80" s="350">
        <v>0</v>
      </c>
      <c r="H80" s="350">
        <v>0</v>
      </c>
      <c r="I80" s="350">
        <v>0</v>
      </c>
      <c r="J80" s="350">
        <v>0</v>
      </c>
      <c r="K80" s="341">
        <v>0</v>
      </c>
    </row>
    <row r="81" spans="3:11" x14ac:dyDescent="0.3">
      <c r="C81" s="344"/>
      <c r="D81" s="345"/>
      <c r="E81" s="198" t="s">
        <v>347</v>
      </c>
      <c r="F81" s="350"/>
      <c r="G81" s="350"/>
      <c r="H81" s="350"/>
      <c r="I81" s="350"/>
      <c r="J81" s="350"/>
      <c r="K81" s="341"/>
    </row>
    <row r="82" spans="3:11" x14ac:dyDescent="0.3">
      <c r="C82" s="201"/>
      <c r="D82" s="202"/>
      <c r="E82" s="198" t="s">
        <v>348</v>
      </c>
      <c r="F82" s="203">
        <v>0</v>
      </c>
      <c r="G82" s="203">
        <v>0</v>
      </c>
      <c r="H82" s="203">
        <v>0</v>
      </c>
      <c r="I82" s="203">
        <v>0</v>
      </c>
      <c r="J82" s="203">
        <v>0</v>
      </c>
      <c r="K82" s="199">
        <v>0</v>
      </c>
    </row>
    <row r="83" spans="3:11" x14ac:dyDescent="0.3">
      <c r="C83" s="344"/>
      <c r="D83" s="345" t="s">
        <v>349</v>
      </c>
      <c r="E83" s="335"/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199">
        <v>0</v>
      </c>
    </row>
    <row r="84" spans="3:11" x14ac:dyDescent="0.3">
      <c r="C84" s="344"/>
      <c r="D84" s="345" t="s">
        <v>350</v>
      </c>
      <c r="E84" s="335"/>
      <c r="F84" s="203"/>
      <c r="G84" s="203"/>
      <c r="H84" s="203"/>
      <c r="I84" s="203"/>
      <c r="J84" s="203"/>
      <c r="K84" s="199"/>
    </row>
    <row r="85" spans="3:11" x14ac:dyDescent="0.3">
      <c r="C85" s="201"/>
      <c r="D85" s="345" t="s">
        <v>351</v>
      </c>
      <c r="E85" s="335"/>
      <c r="F85" s="203">
        <v>0</v>
      </c>
      <c r="G85" s="203">
        <v>0</v>
      </c>
      <c r="H85" s="203">
        <v>0</v>
      </c>
      <c r="I85" s="203">
        <v>0</v>
      </c>
      <c r="J85" s="203">
        <v>0</v>
      </c>
      <c r="K85" s="199">
        <v>0</v>
      </c>
    </row>
    <row r="86" spans="3:11" x14ac:dyDescent="0.3">
      <c r="C86" s="201"/>
      <c r="D86" s="345"/>
      <c r="E86" s="335"/>
      <c r="F86" s="168"/>
      <c r="G86" s="169"/>
      <c r="H86" s="170"/>
      <c r="I86" s="169"/>
      <c r="J86" s="170"/>
      <c r="K86" s="169"/>
    </row>
    <row r="87" spans="3:11" x14ac:dyDescent="0.3">
      <c r="C87" s="347" t="s">
        <v>352</v>
      </c>
      <c r="D87" s="339"/>
      <c r="E87" s="339"/>
      <c r="F87" s="172">
        <f>+F85+F83+F79+F74+F57</f>
        <v>0</v>
      </c>
      <c r="G87" s="172">
        <f t="shared" ref="G87:K87" si="8">+G85+G83+G79+G74+G57</f>
        <v>0</v>
      </c>
      <c r="H87" s="172">
        <f t="shared" si="8"/>
        <v>0</v>
      </c>
      <c r="I87" s="172">
        <f t="shared" si="8"/>
        <v>0</v>
      </c>
      <c r="J87" s="172">
        <f t="shared" si="8"/>
        <v>0</v>
      </c>
      <c r="K87" s="173">
        <f t="shared" si="8"/>
        <v>0</v>
      </c>
    </row>
    <row r="88" spans="3:11" x14ac:dyDescent="0.3">
      <c r="C88" s="347" t="s">
        <v>353</v>
      </c>
      <c r="D88" s="339"/>
      <c r="E88" s="339"/>
      <c r="F88" s="172"/>
      <c r="G88" s="172"/>
      <c r="H88" s="172"/>
      <c r="I88" s="172"/>
      <c r="J88" s="172"/>
      <c r="K88" s="173"/>
    </row>
    <row r="89" spans="3:11" x14ac:dyDescent="0.3">
      <c r="C89" s="201"/>
      <c r="D89" s="345"/>
      <c r="E89" s="335"/>
      <c r="F89" s="168"/>
      <c r="G89" s="169"/>
      <c r="H89" s="170"/>
      <c r="I89" s="169"/>
      <c r="J89" s="170"/>
      <c r="K89" s="169"/>
    </row>
    <row r="90" spans="3:11" x14ac:dyDescent="0.3">
      <c r="C90" s="347" t="s">
        <v>354</v>
      </c>
      <c r="D90" s="339"/>
      <c r="E90" s="339"/>
      <c r="F90" s="203">
        <f>+F91</f>
        <v>0</v>
      </c>
      <c r="G90" s="203">
        <f t="shared" ref="G90:K90" si="9">+G91</f>
        <v>0</v>
      </c>
      <c r="H90" s="203">
        <f t="shared" si="9"/>
        <v>0</v>
      </c>
      <c r="I90" s="203">
        <f t="shared" si="9"/>
        <v>0</v>
      </c>
      <c r="J90" s="203">
        <f t="shared" si="9"/>
        <v>0</v>
      </c>
      <c r="K90" s="199">
        <f t="shared" si="9"/>
        <v>0</v>
      </c>
    </row>
    <row r="91" spans="3:11" x14ac:dyDescent="0.3">
      <c r="C91" s="201"/>
      <c r="D91" s="345" t="s">
        <v>355</v>
      </c>
      <c r="E91" s="335"/>
      <c r="F91" s="203">
        <v>0</v>
      </c>
      <c r="G91" s="203">
        <v>0</v>
      </c>
      <c r="H91" s="203">
        <v>0</v>
      </c>
      <c r="I91" s="203">
        <v>0</v>
      </c>
      <c r="J91" s="203">
        <v>0</v>
      </c>
      <c r="K91" s="199">
        <v>0</v>
      </c>
    </row>
    <row r="92" spans="3:11" x14ac:dyDescent="0.3">
      <c r="C92" s="201"/>
      <c r="D92" s="345"/>
      <c r="E92" s="335"/>
      <c r="F92" s="61"/>
      <c r="G92" s="204"/>
      <c r="H92" s="205"/>
      <c r="I92" s="204"/>
      <c r="J92" s="205"/>
      <c r="K92" s="204"/>
    </row>
    <row r="93" spans="3:11" x14ac:dyDescent="0.3">
      <c r="C93" s="347" t="s">
        <v>356</v>
      </c>
      <c r="D93" s="339"/>
      <c r="E93" s="339"/>
      <c r="F93" s="203">
        <f>+F51</f>
        <v>228232707</v>
      </c>
      <c r="G93" s="203">
        <f>+G51+G87</f>
        <v>0</v>
      </c>
      <c r="H93" s="208">
        <f t="shared" ref="H93:K93" si="10">+H51+H87</f>
        <v>228232707</v>
      </c>
      <c r="I93" s="208">
        <f t="shared" si="10"/>
        <v>51417277</v>
      </c>
      <c r="J93" s="208">
        <f t="shared" si="10"/>
        <v>51417277</v>
      </c>
      <c r="K93" s="208">
        <f t="shared" si="10"/>
        <v>177565430</v>
      </c>
    </row>
    <row r="94" spans="3:11" x14ac:dyDescent="0.3">
      <c r="C94" s="201"/>
      <c r="D94" s="345"/>
      <c r="E94" s="335"/>
      <c r="F94" s="61"/>
      <c r="G94" s="204"/>
      <c r="H94" s="205"/>
      <c r="I94" s="204"/>
      <c r="J94" s="205"/>
      <c r="K94" s="204"/>
    </row>
    <row r="95" spans="3:11" x14ac:dyDescent="0.3">
      <c r="C95" s="201"/>
      <c r="D95" s="351" t="s">
        <v>357</v>
      </c>
      <c r="E95" s="339"/>
      <c r="F95" s="61"/>
      <c r="G95" s="204"/>
      <c r="H95" s="205"/>
      <c r="I95" s="204"/>
      <c r="J95" s="205"/>
      <c r="K95" s="204"/>
    </row>
    <row r="96" spans="3:11" x14ac:dyDescent="0.3">
      <c r="C96" s="344"/>
      <c r="D96" s="345" t="s">
        <v>358</v>
      </c>
      <c r="E96" s="335"/>
      <c r="F96" s="203">
        <v>0</v>
      </c>
      <c r="G96" s="203">
        <v>0</v>
      </c>
      <c r="H96" s="203">
        <v>0</v>
      </c>
      <c r="I96" s="203">
        <v>0</v>
      </c>
      <c r="J96" s="203">
        <v>0</v>
      </c>
      <c r="K96" s="199">
        <v>0</v>
      </c>
    </row>
    <row r="97" spans="3:11" x14ac:dyDescent="0.3">
      <c r="C97" s="344"/>
      <c r="D97" s="345" t="s">
        <v>359</v>
      </c>
      <c r="E97" s="335"/>
      <c r="F97" s="203"/>
      <c r="G97" s="203"/>
      <c r="H97" s="203"/>
      <c r="I97" s="203"/>
      <c r="J97" s="203"/>
      <c r="K97" s="199"/>
    </row>
    <row r="98" spans="3:11" x14ac:dyDescent="0.3">
      <c r="C98" s="344"/>
      <c r="D98" s="345" t="s">
        <v>360</v>
      </c>
      <c r="E98" s="335"/>
      <c r="F98" s="203">
        <v>0</v>
      </c>
      <c r="G98" s="203">
        <v>0</v>
      </c>
      <c r="H98" s="203">
        <v>0</v>
      </c>
      <c r="I98" s="203">
        <v>0</v>
      </c>
      <c r="J98" s="203">
        <v>0</v>
      </c>
      <c r="K98" s="199">
        <v>0</v>
      </c>
    </row>
    <row r="99" spans="3:11" x14ac:dyDescent="0.3">
      <c r="C99" s="344"/>
      <c r="D99" s="345" t="s">
        <v>361</v>
      </c>
      <c r="E99" s="335"/>
      <c r="F99" s="203"/>
      <c r="G99" s="203"/>
      <c r="H99" s="203"/>
      <c r="I99" s="203"/>
      <c r="J99" s="203"/>
      <c r="K99" s="199"/>
    </row>
    <row r="100" spans="3:11" x14ac:dyDescent="0.3">
      <c r="C100" s="344"/>
      <c r="D100" s="345" t="s">
        <v>255</v>
      </c>
      <c r="E100" s="335"/>
      <c r="F100" s="203"/>
      <c r="G100" s="203"/>
      <c r="H100" s="203"/>
      <c r="I100" s="203"/>
      <c r="J100" s="203"/>
      <c r="K100" s="199"/>
    </row>
    <row r="101" spans="3:11" x14ac:dyDescent="0.3">
      <c r="C101" s="344"/>
      <c r="D101" s="351" t="s">
        <v>362</v>
      </c>
      <c r="E101" s="339"/>
      <c r="F101" s="203">
        <f>+F96+F98</f>
        <v>0</v>
      </c>
      <c r="G101" s="203">
        <f t="shared" ref="G101:K101" si="11">+G96+G98</f>
        <v>0</v>
      </c>
      <c r="H101" s="203">
        <f t="shared" si="11"/>
        <v>0</v>
      </c>
      <c r="I101" s="203">
        <f t="shared" si="11"/>
        <v>0</v>
      </c>
      <c r="J101" s="203">
        <f t="shared" si="11"/>
        <v>0</v>
      </c>
      <c r="K101" s="199">
        <f t="shared" si="11"/>
        <v>0</v>
      </c>
    </row>
    <row r="102" spans="3:11" x14ac:dyDescent="0.3">
      <c r="C102" s="344"/>
      <c r="D102" s="351" t="s">
        <v>363</v>
      </c>
      <c r="E102" s="339"/>
      <c r="F102" s="61"/>
      <c r="G102" s="61"/>
      <c r="H102" s="61"/>
      <c r="I102" s="61"/>
      <c r="J102" s="61"/>
      <c r="K102" s="204"/>
    </row>
    <row r="103" spans="3:11" x14ac:dyDescent="0.3">
      <c r="C103" s="14"/>
      <c r="D103" s="352"/>
      <c r="E103" s="352"/>
      <c r="F103" s="60"/>
      <c r="G103" s="53"/>
      <c r="H103" s="51"/>
      <c r="I103" s="53"/>
      <c r="J103" s="51"/>
      <c r="K103" s="53"/>
    </row>
    <row r="112" spans="3:11" x14ac:dyDescent="0.3">
      <c r="F112" t="s">
        <v>678</v>
      </c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B1" workbookViewId="0">
      <selection activeCell="E83" sqref="E83"/>
    </sheetView>
  </sheetViews>
  <sheetFormatPr baseColWidth="10" defaultRowHeight="14.4" x14ac:dyDescent="0.3"/>
  <cols>
    <col min="4" max="4" width="57.109375" customWidth="1"/>
    <col min="5" max="5" width="15.33203125" customWidth="1"/>
    <col min="6" max="6" width="13.5546875" customWidth="1"/>
    <col min="7" max="7" width="14.109375" customWidth="1"/>
    <col min="8" max="8" width="14" customWidth="1"/>
    <col min="9" max="9" width="13.33203125" customWidth="1"/>
    <col min="10" max="10" width="15.33203125" customWidth="1"/>
    <col min="12" max="12" width="14.44140625" customWidth="1"/>
    <col min="13" max="13" width="13" customWidth="1"/>
    <col min="15" max="15" width="12.44140625" bestFit="1" customWidth="1"/>
  </cols>
  <sheetData>
    <row r="1" spans="3:18" x14ac:dyDescent="0.3">
      <c r="E1" t="s">
        <v>676</v>
      </c>
      <c r="F1" s="140" t="s">
        <v>676</v>
      </c>
    </row>
    <row r="3" spans="3:18" x14ac:dyDescent="0.3">
      <c r="C3" s="353" t="s">
        <v>673</v>
      </c>
      <c r="D3" s="306"/>
      <c r="E3" s="306"/>
      <c r="F3" s="306"/>
      <c r="G3" s="306"/>
      <c r="H3" s="306"/>
      <c r="I3" s="306"/>
      <c r="J3" s="354"/>
    </row>
    <row r="4" spans="3:18" x14ac:dyDescent="0.3">
      <c r="C4" s="325" t="s">
        <v>364</v>
      </c>
      <c r="D4" s="286"/>
      <c r="E4" s="286"/>
      <c r="F4" s="286"/>
      <c r="G4" s="286"/>
      <c r="H4" s="286"/>
      <c r="I4" s="286"/>
      <c r="J4" s="326"/>
    </row>
    <row r="5" spans="3:18" x14ac:dyDescent="0.3">
      <c r="C5" s="325" t="s">
        <v>365</v>
      </c>
      <c r="D5" s="286"/>
      <c r="E5" s="286"/>
      <c r="F5" s="286"/>
      <c r="G5" s="286"/>
      <c r="H5" s="286"/>
      <c r="I5" s="286"/>
      <c r="J5" s="326"/>
    </row>
    <row r="6" spans="3:18" x14ac:dyDescent="0.3">
      <c r="C6" s="325" t="s">
        <v>683</v>
      </c>
      <c r="D6" s="286"/>
      <c r="E6" s="286"/>
      <c r="F6" s="286"/>
      <c r="G6" s="286"/>
      <c r="H6" s="286"/>
      <c r="I6" s="286"/>
      <c r="J6" s="326"/>
    </row>
    <row r="7" spans="3:18" x14ac:dyDescent="0.3">
      <c r="C7" s="327" t="s">
        <v>1</v>
      </c>
      <c r="D7" s="308"/>
      <c r="E7" s="308"/>
      <c r="F7" s="308"/>
      <c r="G7" s="308"/>
      <c r="H7" s="308"/>
      <c r="I7" s="308"/>
      <c r="J7" s="328"/>
    </row>
    <row r="8" spans="3:18" x14ac:dyDescent="0.3">
      <c r="C8" s="353" t="s">
        <v>2</v>
      </c>
      <c r="D8" s="277"/>
      <c r="E8" s="273" t="s">
        <v>366</v>
      </c>
      <c r="F8" s="274"/>
      <c r="G8" s="274"/>
      <c r="H8" s="274"/>
      <c r="I8" s="275"/>
      <c r="J8" s="68" t="s">
        <v>367</v>
      </c>
    </row>
    <row r="9" spans="3:18" x14ac:dyDescent="0.3">
      <c r="C9" s="325"/>
      <c r="D9" s="272"/>
      <c r="E9" s="43" t="s">
        <v>247</v>
      </c>
      <c r="F9" s="43" t="s">
        <v>276</v>
      </c>
      <c r="G9" s="314" t="s">
        <v>278</v>
      </c>
      <c r="H9" s="314" t="s">
        <v>229</v>
      </c>
      <c r="I9" s="314" t="s">
        <v>231</v>
      </c>
      <c r="J9" s="69" t="s">
        <v>368</v>
      </c>
    </row>
    <row r="10" spans="3:18" x14ac:dyDescent="0.3">
      <c r="C10" s="327"/>
      <c r="D10" s="309"/>
      <c r="E10" s="71" t="s">
        <v>369</v>
      </c>
      <c r="F10" s="44" t="s">
        <v>277</v>
      </c>
      <c r="G10" s="334"/>
      <c r="H10" s="315"/>
      <c r="I10" s="334"/>
      <c r="J10" s="70"/>
    </row>
    <row r="11" spans="3:18" x14ac:dyDescent="0.3">
      <c r="C11" s="355" t="s">
        <v>370</v>
      </c>
      <c r="D11" s="356"/>
      <c r="E11" s="174">
        <f>+E12+E20+E31+E42+E53+E64+E68+E78+E82</f>
        <v>229432454</v>
      </c>
      <c r="F11" s="174">
        <f t="shared" ref="F11:J11" si="0">+F12+F20+F31+F42+F53+F64+F68+F78+F82</f>
        <v>0</v>
      </c>
      <c r="G11" s="174">
        <f t="shared" si="0"/>
        <v>229432454</v>
      </c>
      <c r="H11" s="174">
        <f t="shared" si="0"/>
        <v>50262061.850000001</v>
      </c>
      <c r="I11" s="174">
        <f t="shared" si="0"/>
        <v>42898610.43</v>
      </c>
      <c r="J11" s="174">
        <f t="shared" si="0"/>
        <v>179170392.15000001</v>
      </c>
      <c r="O11" s="140"/>
      <c r="R11" s="140"/>
    </row>
    <row r="12" spans="3:18" x14ac:dyDescent="0.3">
      <c r="C12" s="340" t="s">
        <v>371</v>
      </c>
      <c r="D12" s="335"/>
      <c r="E12" s="157">
        <f>SUM(E13:E19)</f>
        <v>205725440</v>
      </c>
      <c r="F12" s="157">
        <f t="shared" ref="F12:I12" si="1">SUM(F13:F19)</f>
        <v>0</v>
      </c>
      <c r="G12" s="240">
        <f t="shared" ref="G12" si="2">SUM(G13:G19)</f>
        <v>205725440</v>
      </c>
      <c r="H12" s="157">
        <f t="shared" si="1"/>
        <v>43915523.010000005</v>
      </c>
      <c r="I12" s="157">
        <f t="shared" si="1"/>
        <v>38063997.950000003</v>
      </c>
      <c r="J12" s="157">
        <f>+G12-H12</f>
        <v>161809916.99000001</v>
      </c>
    </row>
    <row r="13" spans="3:18" x14ac:dyDescent="0.3">
      <c r="C13" s="54"/>
      <c r="D13" s="56" t="s">
        <v>372</v>
      </c>
      <c r="E13" s="157">
        <v>62623344</v>
      </c>
      <c r="F13" s="157">
        <v>0</v>
      </c>
      <c r="G13" s="240">
        <v>62623344</v>
      </c>
      <c r="H13" s="157">
        <v>16751017.140000001</v>
      </c>
      <c r="I13" s="157">
        <v>16751017.140000001</v>
      </c>
      <c r="J13" s="240">
        <f t="shared" ref="J13:J19" si="3">+G13-H13</f>
        <v>45872326.859999999</v>
      </c>
    </row>
    <row r="14" spans="3:18" x14ac:dyDescent="0.3">
      <c r="C14" s="54"/>
      <c r="D14" s="56" t="s">
        <v>373</v>
      </c>
      <c r="E14" s="157">
        <v>1762308</v>
      </c>
      <c r="F14" s="157">
        <v>0</v>
      </c>
      <c r="G14" s="240">
        <f>+E14</f>
        <v>1762308</v>
      </c>
      <c r="H14" s="157">
        <v>471600.64000000001</v>
      </c>
      <c r="I14" s="157">
        <v>471600.64000000001</v>
      </c>
      <c r="J14" s="240">
        <f t="shared" si="3"/>
        <v>1290707.3599999999</v>
      </c>
    </row>
    <row r="15" spans="3:18" x14ac:dyDescent="0.3">
      <c r="C15" s="54"/>
      <c r="D15" s="56" t="s">
        <v>374</v>
      </c>
      <c r="E15" s="157">
        <v>49068318</v>
      </c>
      <c r="F15" s="157">
        <v>0</v>
      </c>
      <c r="G15" s="240">
        <f>+E15</f>
        <v>49068318</v>
      </c>
      <c r="H15" s="157">
        <v>8404910.0299999993</v>
      </c>
      <c r="I15" s="157">
        <v>8404910.0299999993</v>
      </c>
      <c r="J15" s="240">
        <f t="shared" si="3"/>
        <v>40663407.969999999</v>
      </c>
    </row>
    <row r="16" spans="3:18" x14ac:dyDescent="0.3">
      <c r="C16" s="54"/>
      <c r="D16" s="56" t="s">
        <v>375</v>
      </c>
      <c r="E16" s="157">
        <v>905260</v>
      </c>
      <c r="F16" s="157">
        <v>0</v>
      </c>
      <c r="G16" s="240">
        <f>+E16</f>
        <v>905260</v>
      </c>
      <c r="H16" s="157">
        <v>0</v>
      </c>
      <c r="I16" s="157">
        <v>0</v>
      </c>
      <c r="J16" s="240">
        <f t="shared" si="3"/>
        <v>905260</v>
      </c>
    </row>
    <row r="17" spans="3:13" x14ac:dyDescent="0.3">
      <c r="C17" s="54"/>
      <c r="D17" s="56" t="s">
        <v>376</v>
      </c>
      <c r="E17" s="157">
        <v>91366210</v>
      </c>
      <c r="F17" s="157">
        <v>0</v>
      </c>
      <c r="G17" s="240">
        <f>+E17</f>
        <v>91366210</v>
      </c>
      <c r="H17" s="157">
        <v>18287995.199999999</v>
      </c>
      <c r="I17" s="157">
        <v>12436470.140000001</v>
      </c>
      <c r="J17" s="240">
        <f t="shared" si="3"/>
        <v>73078214.799999997</v>
      </c>
      <c r="M17" s="140"/>
    </row>
    <row r="18" spans="3:13" x14ac:dyDescent="0.3">
      <c r="C18" s="54"/>
      <c r="D18" s="56" t="s">
        <v>377</v>
      </c>
      <c r="E18" s="157">
        <v>0</v>
      </c>
      <c r="F18" s="157">
        <f t="shared" ref="F18:F24" si="4">+G18-E18</f>
        <v>0</v>
      </c>
      <c r="G18" s="240">
        <v>0</v>
      </c>
      <c r="H18" s="157">
        <v>0</v>
      </c>
      <c r="I18" s="157">
        <v>0</v>
      </c>
      <c r="J18" s="240">
        <f t="shared" si="3"/>
        <v>0</v>
      </c>
    </row>
    <row r="19" spans="3:13" x14ac:dyDescent="0.3">
      <c r="C19" s="54"/>
      <c r="D19" s="56" t="s">
        <v>378</v>
      </c>
      <c r="E19" s="157">
        <v>0</v>
      </c>
      <c r="F19" s="157">
        <f t="shared" si="4"/>
        <v>0</v>
      </c>
      <c r="G19" s="240">
        <v>0</v>
      </c>
      <c r="H19" s="157">
        <v>0</v>
      </c>
      <c r="I19" s="157">
        <v>0</v>
      </c>
      <c r="J19" s="240">
        <f t="shared" si="3"/>
        <v>0</v>
      </c>
    </row>
    <row r="20" spans="3:13" x14ac:dyDescent="0.3">
      <c r="C20" s="340" t="s">
        <v>379</v>
      </c>
      <c r="D20" s="335"/>
      <c r="E20" s="157">
        <f>SUM(E21:E30)</f>
        <v>5133000</v>
      </c>
      <c r="F20" s="157">
        <f t="shared" ref="F20:J20" si="5">SUM(F21:F30)</f>
        <v>0</v>
      </c>
      <c r="G20" s="157">
        <f t="shared" si="5"/>
        <v>5133000</v>
      </c>
      <c r="H20" s="157">
        <f t="shared" si="5"/>
        <v>1386123.57</v>
      </c>
      <c r="I20" s="157">
        <f t="shared" si="5"/>
        <v>1334055.81</v>
      </c>
      <c r="J20" s="157">
        <f t="shared" si="5"/>
        <v>3746876.4299999992</v>
      </c>
    </row>
    <row r="21" spans="3:13" x14ac:dyDescent="0.3">
      <c r="C21" s="340"/>
      <c r="D21" s="56" t="s">
        <v>380</v>
      </c>
      <c r="E21" s="157">
        <v>2881771</v>
      </c>
      <c r="F21" s="157">
        <v>0</v>
      </c>
      <c r="G21" s="240">
        <f>+E21</f>
        <v>2881771</v>
      </c>
      <c r="H21" s="157">
        <v>657478.85</v>
      </c>
      <c r="I21" s="247">
        <v>657478.85</v>
      </c>
      <c r="J21" s="157">
        <f t="shared" ref="J21:J41" si="6">+G21-H21</f>
        <v>2224292.15</v>
      </c>
    </row>
    <row r="22" spans="3:13" x14ac:dyDescent="0.3">
      <c r="C22" s="340"/>
      <c r="D22" s="56" t="s">
        <v>381</v>
      </c>
      <c r="E22" s="157"/>
      <c r="F22" s="157"/>
      <c r="G22" s="240"/>
      <c r="H22" s="157"/>
      <c r="I22" s="157"/>
      <c r="J22" s="157"/>
    </row>
    <row r="23" spans="3:13" x14ac:dyDescent="0.3">
      <c r="C23" s="54"/>
      <c r="D23" s="56" t="s">
        <v>382</v>
      </c>
      <c r="E23" s="157">
        <v>742819</v>
      </c>
      <c r="F23" s="157">
        <v>0</v>
      </c>
      <c r="G23" s="240">
        <f>+E23</f>
        <v>742819</v>
      </c>
      <c r="H23" s="157">
        <v>244940.39</v>
      </c>
      <c r="I23" s="157">
        <v>241940.63</v>
      </c>
      <c r="J23" s="157">
        <f t="shared" si="6"/>
        <v>497878.61</v>
      </c>
    </row>
    <row r="24" spans="3:13" x14ac:dyDescent="0.3">
      <c r="C24" s="54"/>
      <c r="D24" s="56" t="s">
        <v>383</v>
      </c>
      <c r="E24" s="157">
        <v>0</v>
      </c>
      <c r="F24" s="157">
        <f t="shared" si="4"/>
        <v>0</v>
      </c>
      <c r="G24" s="240">
        <v>0</v>
      </c>
      <c r="H24" s="157">
        <v>0</v>
      </c>
      <c r="I24" s="157">
        <v>0</v>
      </c>
      <c r="J24" s="157">
        <f t="shared" si="6"/>
        <v>0</v>
      </c>
    </row>
    <row r="25" spans="3:13" x14ac:dyDescent="0.3">
      <c r="C25" s="54"/>
      <c r="D25" s="56" t="s">
        <v>384</v>
      </c>
      <c r="E25" s="157">
        <v>58840</v>
      </c>
      <c r="F25" s="157">
        <v>0</v>
      </c>
      <c r="G25" s="240">
        <f t="shared" ref="G25:G30" si="7">+E25</f>
        <v>58840</v>
      </c>
      <c r="H25" s="157">
        <v>15462.49</v>
      </c>
      <c r="I25" s="157">
        <v>15462.49</v>
      </c>
      <c r="J25" s="157">
        <f t="shared" si="6"/>
        <v>43377.51</v>
      </c>
    </row>
    <row r="26" spans="3:13" x14ac:dyDescent="0.3">
      <c r="C26" s="54"/>
      <c r="D26" s="56" t="s">
        <v>385</v>
      </c>
      <c r="E26" s="157">
        <v>570</v>
      </c>
      <c r="F26" s="157">
        <v>0</v>
      </c>
      <c r="G26" s="240">
        <f t="shared" si="7"/>
        <v>570</v>
      </c>
      <c r="H26" s="157">
        <v>525.77</v>
      </c>
      <c r="I26" s="157">
        <v>525.77</v>
      </c>
      <c r="J26" s="157">
        <f t="shared" si="6"/>
        <v>44.230000000000018</v>
      </c>
    </row>
    <row r="27" spans="3:13" x14ac:dyDescent="0.3">
      <c r="C27" s="54"/>
      <c r="D27" s="56" t="s">
        <v>386</v>
      </c>
      <c r="E27" s="157">
        <v>1381350</v>
      </c>
      <c r="F27" s="157">
        <v>0</v>
      </c>
      <c r="G27" s="240">
        <f t="shared" si="7"/>
        <v>1381350</v>
      </c>
      <c r="H27" s="157">
        <v>345625.01</v>
      </c>
      <c r="I27" s="157">
        <v>345625.01</v>
      </c>
      <c r="J27" s="157">
        <f t="shared" si="6"/>
        <v>1035724.99</v>
      </c>
    </row>
    <row r="28" spans="3:13" x14ac:dyDescent="0.3">
      <c r="C28" s="54"/>
      <c r="D28" s="56" t="s">
        <v>387</v>
      </c>
      <c r="E28" s="157">
        <v>17000</v>
      </c>
      <c r="F28" s="157">
        <v>0</v>
      </c>
      <c r="G28" s="240">
        <f t="shared" si="7"/>
        <v>17000</v>
      </c>
      <c r="H28" s="157">
        <v>0</v>
      </c>
      <c r="I28" s="157">
        <v>0</v>
      </c>
      <c r="J28" s="157">
        <f t="shared" si="6"/>
        <v>17000</v>
      </c>
    </row>
    <row r="29" spans="3:13" x14ac:dyDescent="0.3">
      <c r="C29" s="54"/>
      <c r="D29" s="56" t="s">
        <v>388</v>
      </c>
      <c r="E29" s="157">
        <v>0</v>
      </c>
      <c r="F29" s="157">
        <v>0</v>
      </c>
      <c r="G29" s="240">
        <f t="shared" si="7"/>
        <v>0</v>
      </c>
      <c r="H29" s="157">
        <v>0</v>
      </c>
      <c r="I29" s="157">
        <v>0</v>
      </c>
      <c r="J29" s="157">
        <f t="shared" si="6"/>
        <v>0</v>
      </c>
    </row>
    <row r="30" spans="3:13" x14ac:dyDescent="0.3">
      <c r="C30" s="54"/>
      <c r="D30" s="56" t="s">
        <v>389</v>
      </c>
      <c r="E30" s="157">
        <v>50650</v>
      </c>
      <c r="F30" s="157">
        <v>0</v>
      </c>
      <c r="G30" s="240">
        <f t="shared" si="7"/>
        <v>50650</v>
      </c>
      <c r="H30" s="157">
        <v>122091.06</v>
      </c>
      <c r="I30" s="157">
        <v>73023.06</v>
      </c>
      <c r="J30" s="157">
        <f t="shared" si="6"/>
        <v>-71441.06</v>
      </c>
    </row>
    <row r="31" spans="3:13" x14ac:dyDescent="0.3">
      <c r="C31" s="340" t="s">
        <v>390</v>
      </c>
      <c r="D31" s="335"/>
      <c r="E31" s="157">
        <f>SUM(E32:E41)</f>
        <v>16061390</v>
      </c>
      <c r="F31" s="157">
        <f t="shared" ref="F31:I31" si="8">SUM(F32:F41)</f>
        <v>0</v>
      </c>
      <c r="G31" s="157">
        <f t="shared" si="8"/>
        <v>16061390</v>
      </c>
      <c r="H31" s="157">
        <f t="shared" si="8"/>
        <v>3799952.5799999996</v>
      </c>
      <c r="I31" s="157">
        <f t="shared" si="8"/>
        <v>3400449.98</v>
      </c>
      <c r="J31" s="247">
        <f t="shared" si="6"/>
        <v>12261437.42</v>
      </c>
    </row>
    <row r="32" spans="3:13" x14ac:dyDescent="0.3">
      <c r="C32" s="54"/>
      <c r="D32" s="56" t="s">
        <v>391</v>
      </c>
      <c r="E32" s="157">
        <v>4302013</v>
      </c>
      <c r="F32" s="157">
        <v>0</v>
      </c>
      <c r="G32" s="157">
        <f>+E32</f>
        <v>4302013</v>
      </c>
      <c r="H32" s="157">
        <v>590804.37</v>
      </c>
      <c r="I32" s="157">
        <v>565080.77</v>
      </c>
      <c r="J32" s="247">
        <f t="shared" si="6"/>
        <v>3711208.63</v>
      </c>
    </row>
    <row r="33" spans="3:10" x14ac:dyDescent="0.3">
      <c r="C33" s="54"/>
      <c r="D33" s="56" t="s">
        <v>392</v>
      </c>
      <c r="E33" s="157">
        <v>2349788</v>
      </c>
      <c r="F33" s="157">
        <v>0</v>
      </c>
      <c r="G33" s="157">
        <f>+E33</f>
        <v>2349788</v>
      </c>
      <c r="H33" s="157">
        <v>408611.74</v>
      </c>
      <c r="I33" s="157">
        <v>389877.74</v>
      </c>
      <c r="J33" s="247">
        <f t="shared" si="6"/>
        <v>1941176.26</v>
      </c>
    </row>
    <row r="34" spans="3:10" x14ac:dyDescent="0.3">
      <c r="C34" s="54"/>
      <c r="D34" s="56" t="s">
        <v>393</v>
      </c>
      <c r="E34" s="157">
        <v>2387564</v>
      </c>
      <c r="F34" s="157">
        <v>0</v>
      </c>
      <c r="G34" s="247">
        <f t="shared" ref="G34:G41" si="9">+E34</f>
        <v>2387564</v>
      </c>
      <c r="H34" s="157">
        <v>592963.25</v>
      </c>
      <c r="I34" s="157">
        <v>592963.25</v>
      </c>
      <c r="J34" s="247">
        <f t="shared" si="6"/>
        <v>1794600.75</v>
      </c>
    </row>
    <row r="35" spans="3:10" x14ac:dyDescent="0.3">
      <c r="C35" s="54"/>
      <c r="D35" s="56" t="s">
        <v>394</v>
      </c>
      <c r="E35" s="157">
        <v>276907</v>
      </c>
      <c r="F35" s="157">
        <v>0</v>
      </c>
      <c r="G35" s="247">
        <f t="shared" si="9"/>
        <v>276907</v>
      </c>
      <c r="H35" s="157">
        <v>79978.09</v>
      </c>
      <c r="I35" s="157">
        <v>79978.09</v>
      </c>
      <c r="J35" s="247">
        <f t="shared" si="6"/>
        <v>196928.91</v>
      </c>
    </row>
    <row r="36" spans="3:10" x14ac:dyDescent="0.3">
      <c r="C36" s="340"/>
      <c r="D36" s="56" t="s">
        <v>395</v>
      </c>
      <c r="E36" s="157">
        <v>2659418</v>
      </c>
      <c r="F36" s="157">
        <v>0</v>
      </c>
      <c r="G36" s="247">
        <f t="shared" si="9"/>
        <v>2659418</v>
      </c>
      <c r="H36" s="157">
        <v>747900.52</v>
      </c>
      <c r="I36" s="157">
        <v>747900.52</v>
      </c>
      <c r="J36" s="247">
        <f t="shared" si="6"/>
        <v>1911517.48</v>
      </c>
    </row>
    <row r="37" spans="3:10" x14ac:dyDescent="0.3">
      <c r="C37" s="340"/>
      <c r="D37" s="56" t="s">
        <v>396</v>
      </c>
      <c r="E37" s="157"/>
      <c r="F37" s="157"/>
      <c r="G37" s="247">
        <f t="shared" si="9"/>
        <v>0</v>
      </c>
      <c r="H37" s="157"/>
      <c r="I37" s="157"/>
      <c r="J37" s="247">
        <f t="shared" si="6"/>
        <v>0</v>
      </c>
    </row>
    <row r="38" spans="3:10" x14ac:dyDescent="0.3">
      <c r="C38" s="54"/>
      <c r="D38" s="56" t="s">
        <v>397</v>
      </c>
      <c r="E38" s="157">
        <v>168000</v>
      </c>
      <c r="F38" s="157">
        <v>0</v>
      </c>
      <c r="G38" s="247">
        <f t="shared" si="9"/>
        <v>168000</v>
      </c>
      <c r="H38" s="157">
        <v>173313.82</v>
      </c>
      <c r="I38" s="157">
        <v>160488.82</v>
      </c>
      <c r="J38" s="247">
        <f t="shared" si="6"/>
        <v>-5313.820000000007</v>
      </c>
    </row>
    <row r="39" spans="3:10" x14ac:dyDescent="0.3">
      <c r="C39" s="54"/>
      <c r="D39" s="56" t="s">
        <v>398</v>
      </c>
      <c r="E39" s="157">
        <v>332400</v>
      </c>
      <c r="F39" s="157">
        <v>0</v>
      </c>
      <c r="G39" s="247">
        <f t="shared" si="9"/>
        <v>332400</v>
      </c>
      <c r="H39" s="157">
        <v>115250.96</v>
      </c>
      <c r="I39" s="157">
        <v>101582.96</v>
      </c>
      <c r="J39" s="247">
        <f t="shared" si="6"/>
        <v>217149.03999999998</v>
      </c>
    </row>
    <row r="40" spans="3:10" x14ac:dyDescent="0.3">
      <c r="C40" s="54"/>
      <c r="D40" s="56" t="s">
        <v>399</v>
      </c>
      <c r="E40" s="157">
        <v>211100</v>
      </c>
      <c r="F40" s="157">
        <v>0</v>
      </c>
      <c r="G40" s="247">
        <f t="shared" si="9"/>
        <v>211100</v>
      </c>
      <c r="H40" s="157">
        <v>83516.83</v>
      </c>
      <c r="I40" s="157">
        <v>83516.83</v>
      </c>
      <c r="J40" s="247">
        <f t="shared" si="6"/>
        <v>127583.17</v>
      </c>
    </row>
    <row r="41" spans="3:10" x14ac:dyDescent="0.3">
      <c r="C41" s="54"/>
      <c r="D41" s="56" t="s">
        <v>400</v>
      </c>
      <c r="E41" s="157">
        <v>3374200</v>
      </c>
      <c r="F41" s="157">
        <v>0</v>
      </c>
      <c r="G41" s="247">
        <f t="shared" si="9"/>
        <v>3374200</v>
      </c>
      <c r="H41" s="157">
        <v>1007613</v>
      </c>
      <c r="I41" s="157">
        <v>679061</v>
      </c>
      <c r="J41" s="247">
        <f t="shared" si="6"/>
        <v>2366587</v>
      </c>
    </row>
    <row r="42" spans="3:10" x14ac:dyDescent="0.3">
      <c r="C42" s="340" t="s">
        <v>401</v>
      </c>
      <c r="D42" s="335"/>
      <c r="E42" s="157">
        <v>0</v>
      </c>
      <c r="F42" s="157">
        <f>SUM(F44:F52)</f>
        <v>0</v>
      </c>
      <c r="G42" s="157">
        <f t="shared" ref="G42:J42" si="10">SUM(G44:G52)</f>
        <v>0</v>
      </c>
      <c r="H42" s="157">
        <f t="shared" si="10"/>
        <v>0</v>
      </c>
      <c r="I42" s="157">
        <f t="shared" si="10"/>
        <v>0</v>
      </c>
      <c r="J42" s="157">
        <f t="shared" si="10"/>
        <v>0</v>
      </c>
    </row>
    <row r="43" spans="3:10" x14ac:dyDescent="0.3">
      <c r="C43" s="340" t="s">
        <v>402</v>
      </c>
      <c r="D43" s="335"/>
      <c r="E43" s="157"/>
      <c r="F43" s="157"/>
      <c r="G43" s="157"/>
      <c r="H43" s="157"/>
      <c r="I43" s="157"/>
      <c r="J43" s="157"/>
    </row>
    <row r="44" spans="3:10" x14ac:dyDescent="0.3">
      <c r="C44" s="54"/>
      <c r="D44" s="56" t="s">
        <v>403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</row>
    <row r="45" spans="3:10" x14ac:dyDescent="0.3">
      <c r="C45" s="54"/>
      <c r="D45" s="56" t="s">
        <v>404</v>
      </c>
      <c r="E45" s="157">
        <v>0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</row>
    <row r="46" spans="3:10" x14ac:dyDescent="0.3">
      <c r="C46" s="54"/>
      <c r="D46" s="56" t="s">
        <v>405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</row>
    <row r="47" spans="3:10" x14ac:dyDescent="0.3">
      <c r="C47" s="54"/>
      <c r="D47" s="56" t="s">
        <v>406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</row>
    <row r="48" spans="3:10" x14ac:dyDescent="0.3">
      <c r="C48" s="54"/>
      <c r="D48" s="56" t="s">
        <v>407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</row>
    <row r="49" spans="3:10" x14ac:dyDescent="0.3">
      <c r="C49" s="54"/>
      <c r="D49" s="56" t="s">
        <v>408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</row>
    <row r="50" spans="3:10" x14ac:dyDescent="0.3">
      <c r="C50" s="54"/>
      <c r="D50" s="56" t="s">
        <v>409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</row>
    <row r="51" spans="3:10" x14ac:dyDescent="0.3">
      <c r="C51" s="54"/>
      <c r="D51" s="56" t="s">
        <v>410</v>
      </c>
      <c r="E51" s="157"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</row>
    <row r="52" spans="3:10" x14ac:dyDescent="0.3">
      <c r="C52" s="54"/>
      <c r="D52" s="56" t="s">
        <v>411</v>
      </c>
      <c r="E52" s="157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</row>
    <row r="53" spans="3:10" x14ac:dyDescent="0.3">
      <c r="C53" s="340" t="s">
        <v>412</v>
      </c>
      <c r="D53" s="335"/>
      <c r="E53" s="157">
        <f>SUM(E55:E63)</f>
        <v>2512624</v>
      </c>
      <c r="F53" s="157">
        <f>+F55+F56+F58+F63</f>
        <v>0</v>
      </c>
      <c r="G53" s="240">
        <f>+G55+G56+G58+G63</f>
        <v>2512624</v>
      </c>
      <c r="H53" s="240">
        <f>+H55+H56+H58+H63+H60</f>
        <v>1160462.69</v>
      </c>
      <c r="I53" s="240">
        <f>+I55+I56+I58+I63+I60</f>
        <v>100106.69</v>
      </c>
      <c r="J53" s="157">
        <f t="shared" ref="J53" si="11">SUM(J55:J63)</f>
        <v>1352161.3099999998</v>
      </c>
    </row>
    <row r="54" spans="3:10" x14ac:dyDescent="0.3">
      <c r="C54" s="340" t="s">
        <v>413</v>
      </c>
      <c r="D54" s="335"/>
      <c r="E54" s="157"/>
      <c r="F54" s="157"/>
      <c r="G54" s="157"/>
      <c r="H54" s="157"/>
      <c r="I54" s="157"/>
      <c r="J54" s="157"/>
    </row>
    <row r="55" spans="3:10" x14ac:dyDescent="0.3">
      <c r="C55" s="54"/>
      <c r="D55" s="56" t="s">
        <v>414</v>
      </c>
      <c r="E55" s="157">
        <v>780000</v>
      </c>
      <c r="F55" s="157">
        <v>0</v>
      </c>
      <c r="G55" s="157">
        <f>+E55</f>
        <v>780000</v>
      </c>
      <c r="H55" s="157">
        <v>81138.990000000005</v>
      </c>
      <c r="I55" s="247">
        <v>81138.990000000005</v>
      </c>
      <c r="J55" s="247">
        <f t="shared" ref="J55:J66" si="12">+G55-H55</f>
        <v>698861.01</v>
      </c>
    </row>
    <row r="56" spans="3:10" x14ac:dyDescent="0.3">
      <c r="C56" s="54"/>
      <c r="D56" s="56" t="s">
        <v>415</v>
      </c>
      <c r="E56" s="157">
        <v>623200</v>
      </c>
      <c r="F56" s="157">
        <v>0</v>
      </c>
      <c r="G56" s="157">
        <f>+E56</f>
        <v>623200</v>
      </c>
      <c r="H56" s="157">
        <v>15238.67</v>
      </c>
      <c r="I56" s="157">
        <v>15238.67</v>
      </c>
      <c r="J56" s="247">
        <f t="shared" si="12"/>
        <v>607961.32999999996</v>
      </c>
    </row>
    <row r="57" spans="3:10" x14ac:dyDescent="0.3">
      <c r="C57" s="54"/>
      <c r="D57" s="56" t="s">
        <v>416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247">
        <f t="shared" si="12"/>
        <v>0</v>
      </c>
    </row>
    <row r="58" spans="3:10" x14ac:dyDescent="0.3">
      <c r="C58" s="54"/>
      <c r="D58" s="56" t="s">
        <v>417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247">
        <f t="shared" si="12"/>
        <v>0</v>
      </c>
    </row>
    <row r="59" spans="3:10" x14ac:dyDescent="0.3">
      <c r="C59" s="54"/>
      <c r="D59" s="56" t="s">
        <v>418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247">
        <f t="shared" si="12"/>
        <v>0</v>
      </c>
    </row>
    <row r="60" spans="3:10" x14ac:dyDescent="0.3">
      <c r="C60" s="54"/>
      <c r="D60" s="56" t="s">
        <v>419</v>
      </c>
      <c r="E60" s="157">
        <v>0</v>
      </c>
      <c r="F60" s="157">
        <v>0</v>
      </c>
      <c r="G60" s="157">
        <v>0</v>
      </c>
      <c r="H60" s="157">
        <v>3729.03</v>
      </c>
      <c r="I60" s="157">
        <v>3729.03</v>
      </c>
      <c r="J60" s="247">
        <f t="shared" si="12"/>
        <v>-3729.03</v>
      </c>
    </row>
    <row r="61" spans="3:10" x14ac:dyDescent="0.3">
      <c r="C61" s="54"/>
      <c r="D61" s="56" t="s">
        <v>420</v>
      </c>
      <c r="E61" s="157">
        <v>0</v>
      </c>
      <c r="F61" s="157">
        <v>0</v>
      </c>
      <c r="G61" s="157">
        <v>0</v>
      </c>
      <c r="H61" s="157">
        <v>0</v>
      </c>
      <c r="I61" s="157">
        <v>0</v>
      </c>
      <c r="J61" s="247">
        <f t="shared" si="12"/>
        <v>0</v>
      </c>
    </row>
    <row r="62" spans="3:10" x14ac:dyDescent="0.3">
      <c r="C62" s="54"/>
      <c r="D62" s="56" t="s">
        <v>421</v>
      </c>
      <c r="E62" s="157">
        <v>0</v>
      </c>
      <c r="F62" s="157">
        <v>0</v>
      </c>
      <c r="G62" s="157">
        <v>0</v>
      </c>
      <c r="H62" s="157">
        <v>0</v>
      </c>
      <c r="I62" s="157">
        <v>0</v>
      </c>
      <c r="J62" s="247">
        <f t="shared" si="12"/>
        <v>0</v>
      </c>
    </row>
    <row r="63" spans="3:10" x14ac:dyDescent="0.3">
      <c r="C63" s="54"/>
      <c r="D63" s="56" t="s">
        <v>422</v>
      </c>
      <c r="E63" s="157">
        <v>1109424</v>
      </c>
      <c r="F63" s="157">
        <v>0</v>
      </c>
      <c r="G63" s="157">
        <f>+E63</f>
        <v>1109424</v>
      </c>
      <c r="H63" s="157">
        <v>1060356</v>
      </c>
      <c r="I63" s="157">
        <v>0</v>
      </c>
      <c r="J63" s="247">
        <f t="shared" si="12"/>
        <v>49068</v>
      </c>
    </row>
    <row r="64" spans="3:10" x14ac:dyDescent="0.3">
      <c r="C64" s="340" t="s">
        <v>423</v>
      </c>
      <c r="D64" s="335"/>
      <c r="E64" s="157">
        <f>SUM(E65:E67)</f>
        <v>0</v>
      </c>
      <c r="F64" s="157">
        <f t="shared" ref="F64:I64" si="13">SUM(F65:F67)</f>
        <v>0</v>
      </c>
      <c r="G64" s="157">
        <f t="shared" si="13"/>
        <v>0</v>
      </c>
      <c r="H64" s="157">
        <f t="shared" si="13"/>
        <v>0</v>
      </c>
      <c r="I64" s="157">
        <f t="shared" si="13"/>
        <v>0</v>
      </c>
      <c r="J64" s="247">
        <f t="shared" si="12"/>
        <v>0</v>
      </c>
    </row>
    <row r="65" spans="3:10" x14ac:dyDescent="0.3">
      <c r="C65" s="54"/>
      <c r="D65" s="56" t="s">
        <v>424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247">
        <f t="shared" si="12"/>
        <v>0</v>
      </c>
    </row>
    <row r="66" spans="3:10" x14ac:dyDescent="0.3">
      <c r="C66" s="54"/>
      <c r="D66" s="56" t="s">
        <v>425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247">
        <f t="shared" si="12"/>
        <v>0</v>
      </c>
    </row>
    <row r="67" spans="3:10" x14ac:dyDescent="0.3">
      <c r="C67" s="54"/>
      <c r="D67" s="56" t="s">
        <v>426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</row>
    <row r="68" spans="3:10" x14ac:dyDescent="0.3">
      <c r="C68" s="340" t="s">
        <v>427</v>
      </c>
      <c r="D68" s="335"/>
      <c r="E68" s="157">
        <f>SUM(E71:E77)</f>
        <v>0</v>
      </c>
      <c r="F68" s="157">
        <f t="shared" ref="F68:J68" si="14">SUM(F71:F77)</f>
        <v>0</v>
      </c>
      <c r="G68" s="157">
        <f t="shared" si="14"/>
        <v>0</v>
      </c>
      <c r="H68" s="157">
        <f t="shared" si="14"/>
        <v>0</v>
      </c>
      <c r="I68" s="157">
        <f t="shared" si="14"/>
        <v>0</v>
      </c>
      <c r="J68" s="157">
        <f t="shared" si="14"/>
        <v>0</v>
      </c>
    </row>
    <row r="69" spans="3:10" x14ac:dyDescent="0.3">
      <c r="C69" s="340" t="s">
        <v>428</v>
      </c>
      <c r="D69" s="335"/>
      <c r="E69" s="157"/>
      <c r="F69" s="157"/>
      <c r="G69" s="157"/>
      <c r="H69" s="157"/>
      <c r="I69" s="157"/>
      <c r="J69" s="157"/>
    </row>
    <row r="70" spans="3:10" x14ac:dyDescent="0.3">
      <c r="C70" s="54"/>
      <c r="D70" s="56" t="s">
        <v>429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</row>
    <row r="71" spans="3:10" x14ac:dyDescent="0.3">
      <c r="C71" s="54"/>
      <c r="D71" s="56" t="s">
        <v>430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</row>
    <row r="72" spans="3:10" x14ac:dyDescent="0.3">
      <c r="C72" s="54"/>
      <c r="D72" s="56" t="s">
        <v>431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</row>
    <row r="73" spans="3:10" x14ac:dyDescent="0.3">
      <c r="C73" s="54"/>
      <c r="D73" s="56" t="s">
        <v>432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</row>
    <row r="74" spans="3:10" x14ac:dyDescent="0.3">
      <c r="C74" s="54"/>
      <c r="D74" s="56" t="s">
        <v>433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</row>
    <row r="75" spans="3:10" x14ac:dyDescent="0.3">
      <c r="C75" s="54"/>
      <c r="D75" s="56" t="s">
        <v>434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</row>
    <row r="76" spans="3:10" x14ac:dyDescent="0.3">
      <c r="C76" s="54"/>
      <c r="D76" s="56" t="s">
        <v>435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</row>
    <row r="77" spans="3:10" x14ac:dyDescent="0.3">
      <c r="C77" s="54"/>
      <c r="D77" s="56" t="s">
        <v>436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</row>
    <row r="78" spans="3:10" x14ac:dyDescent="0.3">
      <c r="C78" s="340" t="s">
        <v>437</v>
      </c>
      <c r="D78" s="335"/>
      <c r="E78" s="157">
        <f>+E79+E80+E81</f>
        <v>0</v>
      </c>
      <c r="F78" s="157">
        <f t="shared" ref="F78:I78" si="15">+F79+F80+F81</f>
        <v>0</v>
      </c>
      <c r="G78" s="157">
        <v>0</v>
      </c>
      <c r="H78" s="157">
        <f t="shared" si="15"/>
        <v>0</v>
      </c>
      <c r="I78" s="157">
        <f t="shared" si="15"/>
        <v>0</v>
      </c>
      <c r="J78" s="157">
        <f>+G78</f>
        <v>0</v>
      </c>
    </row>
    <row r="79" spans="3:10" x14ac:dyDescent="0.3">
      <c r="C79" s="54"/>
      <c r="D79" s="56" t="s">
        <v>438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</row>
    <row r="80" spans="3:10" x14ac:dyDescent="0.3">
      <c r="C80" s="54"/>
      <c r="D80" s="56" t="s">
        <v>439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</row>
    <row r="81" spans="3:10" x14ac:dyDescent="0.3">
      <c r="C81" s="54"/>
      <c r="D81" s="56" t="s">
        <v>440</v>
      </c>
      <c r="E81" s="157">
        <v>0</v>
      </c>
      <c r="F81" s="157">
        <v>0</v>
      </c>
      <c r="G81" s="157">
        <v>0</v>
      </c>
      <c r="H81" s="157">
        <v>0</v>
      </c>
      <c r="I81" s="157">
        <v>0</v>
      </c>
      <c r="J81" s="157">
        <f>+G81</f>
        <v>0</v>
      </c>
    </row>
    <row r="82" spans="3:10" x14ac:dyDescent="0.3">
      <c r="C82" s="340" t="s">
        <v>441</v>
      </c>
      <c r="D82" s="335"/>
      <c r="E82" s="157">
        <f>SUM(E84:E89)</f>
        <v>0</v>
      </c>
      <c r="F82" s="157">
        <f t="shared" ref="F82:J82" si="16">SUM(F84:F89)</f>
        <v>0</v>
      </c>
      <c r="G82" s="157">
        <f t="shared" si="16"/>
        <v>0</v>
      </c>
      <c r="H82" s="157">
        <f t="shared" si="16"/>
        <v>0</v>
      </c>
      <c r="I82" s="157">
        <f t="shared" si="16"/>
        <v>0</v>
      </c>
      <c r="J82" s="157">
        <f t="shared" si="16"/>
        <v>0</v>
      </c>
    </row>
    <row r="83" spans="3:10" x14ac:dyDescent="0.3">
      <c r="C83" s="54"/>
      <c r="D83" s="56" t="s">
        <v>442</v>
      </c>
      <c r="E83" s="157">
        <v>0</v>
      </c>
      <c r="F83" s="157">
        <v>0</v>
      </c>
      <c r="G83" s="157">
        <v>0</v>
      </c>
      <c r="H83" s="157">
        <v>0</v>
      </c>
      <c r="I83" s="157">
        <v>0</v>
      </c>
      <c r="J83" s="157">
        <v>0</v>
      </c>
    </row>
    <row r="84" spans="3:10" x14ac:dyDescent="0.3">
      <c r="C84" s="54"/>
      <c r="D84" s="56" t="s">
        <v>443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</row>
    <row r="85" spans="3:10" x14ac:dyDescent="0.3">
      <c r="C85" s="54"/>
      <c r="D85" s="56" t="s">
        <v>444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</row>
    <row r="86" spans="3:10" x14ac:dyDescent="0.3">
      <c r="C86" s="54"/>
      <c r="D86" s="56" t="s">
        <v>445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</row>
    <row r="87" spans="3:10" x14ac:dyDescent="0.3">
      <c r="C87" s="54"/>
      <c r="D87" s="56" t="s">
        <v>446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</row>
    <row r="88" spans="3:10" x14ac:dyDescent="0.3">
      <c r="C88" s="54"/>
      <c r="D88" s="56" t="s">
        <v>447</v>
      </c>
      <c r="E88" s="157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</row>
    <row r="89" spans="3:10" x14ac:dyDescent="0.3">
      <c r="C89" s="54"/>
      <c r="D89" s="56" t="s">
        <v>448</v>
      </c>
      <c r="E89" s="157">
        <v>0</v>
      </c>
      <c r="F89" s="157">
        <v>0</v>
      </c>
      <c r="G89" s="157">
        <v>0</v>
      </c>
      <c r="H89" s="157">
        <v>0</v>
      </c>
      <c r="I89" s="157">
        <v>0</v>
      </c>
      <c r="J89" s="157">
        <v>0</v>
      </c>
    </row>
    <row r="90" spans="3:10" x14ac:dyDescent="0.3">
      <c r="C90" s="357"/>
      <c r="D90" s="358"/>
      <c r="E90" s="53" t="s">
        <v>676</v>
      </c>
      <c r="F90" s="51"/>
      <c r="G90" s="53"/>
      <c r="H90" s="51"/>
      <c r="I90" s="53"/>
      <c r="J90" s="58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94"/>
  <sheetViews>
    <sheetView topLeftCell="C31" workbookViewId="0">
      <selection activeCell="G82" sqref="G82"/>
    </sheetView>
  </sheetViews>
  <sheetFormatPr baseColWidth="10" defaultRowHeight="14.4" x14ac:dyDescent="0.3"/>
  <cols>
    <col min="4" max="4" width="59.6640625" customWidth="1"/>
    <col min="5" max="5" width="13.33203125" bestFit="1" customWidth="1"/>
    <col min="6" max="6" width="12.33203125" bestFit="1" customWidth="1"/>
    <col min="7" max="7" width="13.6640625" bestFit="1" customWidth="1"/>
    <col min="8" max="9" width="13.33203125" bestFit="1" customWidth="1"/>
    <col min="10" max="10" width="14" customWidth="1"/>
  </cols>
  <sheetData>
    <row r="2" spans="3:10" x14ac:dyDescent="0.3">
      <c r="C2" s="353" t="s">
        <v>673</v>
      </c>
      <c r="D2" s="306"/>
      <c r="E2" s="306"/>
      <c r="F2" s="306"/>
      <c r="G2" s="306"/>
      <c r="H2" s="306"/>
      <c r="I2" s="306"/>
      <c r="J2" s="354"/>
    </row>
    <row r="3" spans="3:10" x14ac:dyDescent="0.3">
      <c r="C3" s="325" t="s">
        <v>364</v>
      </c>
      <c r="D3" s="286"/>
      <c r="E3" s="286"/>
      <c r="F3" s="286"/>
      <c r="G3" s="286"/>
      <c r="H3" s="286"/>
      <c r="I3" s="286"/>
      <c r="J3" s="326"/>
    </row>
    <row r="4" spans="3:10" x14ac:dyDescent="0.3">
      <c r="C4" s="325" t="s">
        <v>365</v>
      </c>
      <c r="D4" s="286"/>
      <c r="E4" s="286"/>
      <c r="F4" s="286"/>
      <c r="G4" s="286"/>
      <c r="H4" s="286"/>
      <c r="I4" s="286"/>
      <c r="J4" s="326"/>
    </row>
    <row r="5" spans="3:10" x14ac:dyDescent="0.3">
      <c r="C5" s="325" t="s">
        <v>683</v>
      </c>
      <c r="D5" s="286"/>
      <c r="E5" s="286"/>
      <c r="F5" s="286"/>
      <c r="G5" s="286"/>
      <c r="H5" s="286"/>
      <c r="I5" s="286"/>
      <c r="J5" s="326"/>
    </row>
    <row r="6" spans="3:10" x14ac:dyDescent="0.3">
      <c r="C6" s="327" t="s">
        <v>1</v>
      </c>
      <c r="D6" s="308"/>
      <c r="E6" s="308"/>
      <c r="F6" s="308"/>
      <c r="G6" s="308"/>
      <c r="H6" s="308"/>
      <c r="I6" s="308"/>
      <c r="J6" s="328"/>
    </row>
    <row r="7" spans="3:10" x14ac:dyDescent="0.3">
      <c r="C7" s="353" t="s">
        <v>2</v>
      </c>
      <c r="D7" s="277"/>
      <c r="E7" s="273" t="s">
        <v>366</v>
      </c>
      <c r="F7" s="274"/>
      <c r="G7" s="274"/>
      <c r="H7" s="274"/>
      <c r="I7" s="275"/>
      <c r="J7" s="68" t="s">
        <v>367</v>
      </c>
    </row>
    <row r="8" spans="3:10" x14ac:dyDescent="0.3">
      <c r="C8" s="325"/>
      <c r="D8" s="272"/>
      <c r="E8" s="43" t="s">
        <v>247</v>
      </c>
      <c r="F8" s="43" t="s">
        <v>276</v>
      </c>
      <c r="G8" s="314" t="s">
        <v>278</v>
      </c>
      <c r="H8" s="314" t="s">
        <v>229</v>
      </c>
      <c r="I8" s="314" t="s">
        <v>231</v>
      </c>
      <c r="J8" s="69" t="s">
        <v>368</v>
      </c>
    </row>
    <row r="9" spans="3:10" x14ac:dyDescent="0.3">
      <c r="C9" s="327"/>
      <c r="D9" s="309"/>
      <c r="E9" s="71" t="s">
        <v>369</v>
      </c>
      <c r="F9" s="44" t="s">
        <v>277</v>
      </c>
      <c r="G9" s="334"/>
      <c r="H9" s="315"/>
      <c r="I9" s="334"/>
      <c r="J9" s="70"/>
    </row>
    <row r="11" spans="3:10" x14ac:dyDescent="0.3">
      <c r="C11" s="359" t="s">
        <v>449</v>
      </c>
      <c r="D11" s="360"/>
      <c r="E11" s="174">
        <f>+E12+E20+E31+E42+E53+E64+E68+E78+E82</f>
        <v>0</v>
      </c>
      <c r="F11" s="174">
        <f t="shared" ref="F11:I11" si="0">+F12+F20+F31+F42+F53+F64+F68+F78+F82</f>
        <v>0</v>
      </c>
      <c r="G11" s="174">
        <f t="shared" si="0"/>
        <v>0</v>
      </c>
      <c r="H11" s="174">
        <f t="shared" si="0"/>
        <v>0</v>
      </c>
      <c r="I11" s="174">
        <f t="shared" si="0"/>
        <v>0</v>
      </c>
      <c r="J11" s="174">
        <f>+G11</f>
        <v>0</v>
      </c>
    </row>
    <row r="12" spans="3:10" x14ac:dyDescent="0.3">
      <c r="C12" s="340" t="s">
        <v>371</v>
      </c>
      <c r="D12" s="335"/>
      <c r="E12" s="157">
        <f>SUM(E13:E19)</f>
        <v>0</v>
      </c>
      <c r="F12" s="157">
        <f t="shared" ref="F12:J12" si="1">SUM(F13:F19)</f>
        <v>0</v>
      </c>
      <c r="G12" s="157">
        <f t="shared" si="1"/>
        <v>0</v>
      </c>
      <c r="H12" s="157">
        <f t="shared" si="1"/>
        <v>0</v>
      </c>
      <c r="I12" s="157">
        <f t="shared" si="1"/>
        <v>0</v>
      </c>
      <c r="J12" s="157">
        <f t="shared" si="1"/>
        <v>0</v>
      </c>
    </row>
    <row r="13" spans="3:10" x14ac:dyDescent="0.3">
      <c r="C13" s="54"/>
      <c r="D13" s="56" t="s">
        <v>372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</row>
    <row r="14" spans="3:10" x14ac:dyDescent="0.3">
      <c r="C14" s="54"/>
      <c r="D14" s="56" t="s">
        <v>373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</row>
    <row r="15" spans="3:10" x14ac:dyDescent="0.3">
      <c r="C15" s="54"/>
      <c r="D15" s="56" t="s">
        <v>374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</row>
    <row r="16" spans="3:10" x14ac:dyDescent="0.3">
      <c r="C16" s="54"/>
      <c r="D16" s="56" t="s">
        <v>375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</row>
    <row r="17" spans="3:10" x14ac:dyDescent="0.3">
      <c r="C17" s="54"/>
      <c r="D17" s="56" t="s">
        <v>376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</row>
    <row r="18" spans="3:10" x14ac:dyDescent="0.3">
      <c r="C18" s="54"/>
      <c r="D18" s="56" t="s">
        <v>377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</row>
    <row r="19" spans="3:10" x14ac:dyDescent="0.3">
      <c r="C19" s="54"/>
      <c r="D19" s="56" t="s">
        <v>378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</row>
    <row r="20" spans="3:10" x14ac:dyDescent="0.3">
      <c r="C20" s="340" t="s">
        <v>379</v>
      </c>
      <c r="D20" s="335"/>
      <c r="E20" s="157">
        <f>SUM(E21:E30)</f>
        <v>0</v>
      </c>
      <c r="F20" s="157">
        <f t="shared" ref="F20:J20" si="2">SUM(F21:F30)</f>
        <v>0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</row>
    <row r="21" spans="3:10" x14ac:dyDescent="0.3">
      <c r="C21" s="340"/>
      <c r="D21" s="56" t="s">
        <v>380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</row>
    <row r="22" spans="3:10" x14ac:dyDescent="0.3">
      <c r="C22" s="340"/>
      <c r="D22" s="56" t="s">
        <v>381</v>
      </c>
      <c r="E22" s="157"/>
      <c r="F22" s="157"/>
      <c r="G22" s="157"/>
      <c r="H22" s="157"/>
      <c r="I22" s="157"/>
      <c r="J22" s="157"/>
    </row>
    <row r="23" spans="3:10" x14ac:dyDescent="0.3">
      <c r="C23" s="54"/>
      <c r="D23" s="56" t="s">
        <v>382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</row>
    <row r="24" spans="3:10" x14ac:dyDescent="0.3">
      <c r="C24" s="54"/>
      <c r="D24" s="56" t="s">
        <v>383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</row>
    <row r="25" spans="3:10" x14ac:dyDescent="0.3">
      <c r="C25" s="54"/>
      <c r="D25" s="56" t="s">
        <v>384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</row>
    <row r="26" spans="3:10" x14ac:dyDescent="0.3">
      <c r="C26" s="54"/>
      <c r="D26" s="56" t="s">
        <v>385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</row>
    <row r="27" spans="3:10" x14ac:dyDescent="0.3">
      <c r="C27" s="54"/>
      <c r="D27" s="56" t="s">
        <v>386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</row>
    <row r="28" spans="3:10" x14ac:dyDescent="0.3">
      <c r="C28" s="54"/>
      <c r="D28" s="56" t="s">
        <v>387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</row>
    <row r="29" spans="3:10" x14ac:dyDescent="0.3">
      <c r="C29" s="54"/>
      <c r="D29" s="56" t="s">
        <v>388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</row>
    <row r="30" spans="3:10" x14ac:dyDescent="0.3">
      <c r="C30" s="54"/>
      <c r="D30" s="56" t="s">
        <v>389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</row>
    <row r="31" spans="3:10" x14ac:dyDescent="0.3">
      <c r="C31" s="340" t="s">
        <v>390</v>
      </c>
      <c r="D31" s="335"/>
      <c r="E31" s="157">
        <f>SUM(E32:E41)</f>
        <v>0</v>
      </c>
      <c r="F31" s="157">
        <f t="shared" ref="F31:J31" si="3">SUM(F32:F41)</f>
        <v>0</v>
      </c>
      <c r="G31" s="157">
        <f t="shared" si="3"/>
        <v>0</v>
      </c>
      <c r="H31" s="157">
        <f t="shared" si="3"/>
        <v>0</v>
      </c>
      <c r="I31" s="157">
        <f t="shared" si="3"/>
        <v>0</v>
      </c>
      <c r="J31" s="157">
        <f t="shared" si="3"/>
        <v>0</v>
      </c>
    </row>
    <row r="32" spans="3:10" x14ac:dyDescent="0.3">
      <c r="C32" s="54"/>
      <c r="D32" s="56" t="s">
        <v>391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</row>
    <row r="33" spans="3:10" x14ac:dyDescent="0.3">
      <c r="C33" s="54"/>
      <c r="D33" s="56" t="s">
        <v>392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</row>
    <row r="34" spans="3:10" x14ac:dyDescent="0.3">
      <c r="C34" s="54"/>
      <c r="D34" s="56" t="s">
        <v>393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</row>
    <row r="35" spans="3:10" x14ac:dyDescent="0.3">
      <c r="C35" s="54"/>
      <c r="D35" s="56" t="s">
        <v>394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</row>
    <row r="36" spans="3:10" x14ac:dyDescent="0.3">
      <c r="C36" s="340"/>
      <c r="D36" s="56" t="s">
        <v>395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</row>
    <row r="37" spans="3:10" x14ac:dyDescent="0.3">
      <c r="C37" s="340"/>
      <c r="D37" s="56" t="s">
        <v>396</v>
      </c>
      <c r="E37" s="157"/>
      <c r="F37" s="157"/>
      <c r="G37" s="157"/>
      <c r="H37" s="157"/>
      <c r="I37" s="157"/>
      <c r="J37" s="157"/>
    </row>
    <row r="38" spans="3:10" x14ac:dyDescent="0.3">
      <c r="C38" s="54"/>
      <c r="D38" s="56" t="s">
        <v>397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</row>
    <row r="39" spans="3:10" x14ac:dyDescent="0.3">
      <c r="C39" s="54"/>
      <c r="D39" s="56" t="s">
        <v>398</v>
      </c>
      <c r="E39" s="157"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</row>
    <row r="40" spans="3:10" x14ac:dyDescent="0.3">
      <c r="C40" s="54"/>
      <c r="D40" s="56" t="s">
        <v>399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</row>
    <row r="41" spans="3:10" x14ac:dyDescent="0.3">
      <c r="C41" s="54"/>
      <c r="D41" s="56" t="s">
        <v>400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</row>
    <row r="42" spans="3:10" x14ac:dyDescent="0.3">
      <c r="C42" s="340" t="s">
        <v>401</v>
      </c>
      <c r="D42" s="335"/>
      <c r="E42" s="157">
        <f>SUM(E45:E52)</f>
        <v>0</v>
      </c>
      <c r="F42" s="157">
        <f t="shared" ref="F42:J42" si="4">SUM(F45:F52)</f>
        <v>0</v>
      </c>
      <c r="G42" s="157">
        <f t="shared" si="4"/>
        <v>0</v>
      </c>
      <c r="H42" s="157">
        <f t="shared" si="4"/>
        <v>0</v>
      </c>
      <c r="I42" s="157">
        <f t="shared" si="4"/>
        <v>0</v>
      </c>
      <c r="J42" s="157">
        <f t="shared" si="4"/>
        <v>0</v>
      </c>
    </row>
    <row r="43" spans="3:10" x14ac:dyDescent="0.3">
      <c r="C43" s="340" t="s">
        <v>402</v>
      </c>
      <c r="D43" s="335"/>
      <c r="E43" s="157"/>
      <c r="F43" s="157"/>
      <c r="G43" s="157"/>
      <c r="H43" s="157"/>
      <c r="I43" s="157"/>
      <c r="J43" s="157"/>
    </row>
    <row r="44" spans="3:10" x14ac:dyDescent="0.3">
      <c r="C44" s="54"/>
      <c r="D44" s="56" t="s">
        <v>403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</row>
    <row r="45" spans="3:10" x14ac:dyDescent="0.3">
      <c r="C45" s="54"/>
      <c r="D45" s="56" t="s">
        <v>404</v>
      </c>
      <c r="E45" s="157">
        <v>0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</row>
    <row r="46" spans="3:10" x14ac:dyDescent="0.3">
      <c r="C46" s="54"/>
      <c r="D46" s="56" t="s">
        <v>405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</row>
    <row r="47" spans="3:10" x14ac:dyDescent="0.3">
      <c r="C47" s="54"/>
      <c r="D47" s="56" t="s">
        <v>406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</row>
    <row r="48" spans="3:10" x14ac:dyDescent="0.3">
      <c r="C48" s="54"/>
      <c r="D48" s="56" t="s">
        <v>407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</row>
    <row r="49" spans="3:10" x14ac:dyDescent="0.3">
      <c r="C49" s="54"/>
      <c r="D49" s="56" t="s">
        <v>408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</row>
    <row r="50" spans="3:10" x14ac:dyDescent="0.3">
      <c r="C50" s="54"/>
      <c r="D50" s="56" t="s">
        <v>409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</row>
    <row r="51" spans="3:10" x14ac:dyDescent="0.3">
      <c r="C51" s="54"/>
      <c r="D51" s="56" t="s">
        <v>410</v>
      </c>
      <c r="E51" s="157"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</row>
    <row r="52" spans="3:10" x14ac:dyDescent="0.3">
      <c r="C52" s="54"/>
      <c r="D52" s="56" t="s">
        <v>411</v>
      </c>
      <c r="E52" s="157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</row>
    <row r="53" spans="3:10" x14ac:dyDescent="0.3">
      <c r="C53" s="340" t="s">
        <v>412</v>
      </c>
      <c r="D53" s="335"/>
      <c r="E53" s="157">
        <f>SUM(E55:E63)</f>
        <v>0</v>
      </c>
      <c r="F53" s="157">
        <f t="shared" ref="F53:J53" si="5">SUM(F55:F63)</f>
        <v>0</v>
      </c>
      <c r="G53" s="157">
        <f t="shared" si="5"/>
        <v>0</v>
      </c>
      <c r="H53" s="157">
        <f t="shared" si="5"/>
        <v>0</v>
      </c>
      <c r="I53" s="157">
        <f t="shared" si="5"/>
        <v>0</v>
      </c>
      <c r="J53" s="157">
        <f t="shared" si="5"/>
        <v>0</v>
      </c>
    </row>
    <row r="54" spans="3:10" x14ac:dyDescent="0.3">
      <c r="C54" s="340" t="s">
        <v>413</v>
      </c>
      <c r="D54" s="335"/>
      <c r="E54" s="157"/>
      <c r="F54" s="157"/>
      <c r="G54" s="157"/>
      <c r="H54" s="157"/>
      <c r="I54" s="157"/>
      <c r="J54" s="157"/>
    </row>
    <row r="55" spans="3:10" x14ac:dyDescent="0.3">
      <c r="C55" s="54"/>
      <c r="D55" s="56" t="s">
        <v>414</v>
      </c>
      <c r="E55" s="157">
        <v>0</v>
      </c>
      <c r="F55" s="157">
        <v>0</v>
      </c>
      <c r="G55" s="157">
        <v>0</v>
      </c>
      <c r="H55" s="157">
        <v>0</v>
      </c>
      <c r="I55" s="157">
        <v>0</v>
      </c>
      <c r="J55" s="157">
        <v>0</v>
      </c>
    </row>
    <row r="56" spans="3:10" x14ac:dyDescent="0.3">
      <c r="C56" s="54"/>
      <c r="D56" s="56" t="s">
        <v>415</v>
      </c>
      <c r="E56" s="157">
        <v>0</v>
      </c>
      <c r="F56" s="157">
        <v>0</v>
      </c>
      <c r="G56" s="157">
        <v>0</v>
      </c>
      <c r="H56" s="157">
        <v>0</v>
      </c>
      <c r="I56" s="157">
        <v>0</v>
      </c>
      <c r="J56" s="157">
        <v>0</v>
      </c>
    </row>
    <row r="57" spans="3:10" x14ac:dyDescent="0.3">
      <c r="C57" s="54"/>
      <c r="D57" s="56" t="s">
        <v>416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</row>
    <row r="58" spans="3:10" x14ac:dyDescent="0.3">
      <c r="C58" s="54"/>
      <c r="D58" s="56" t="s">
        <v>417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</row>
    <row r="59" spans="3:10" x14ac:dyDescent="0.3">
      <c r="C59" s="54"/>
      <c r="D59" s="56" t="s">
        <v>418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</row>
    <row r="60" spans="3:10" x14ac:dyDescent="0.3">
      <c r="C60" s="54"/>
      <c r="D60" s="56" t="s">
        <v>419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</row>
    <row r="61" spans="3:10" x14ac:dyDescent="0.3">
      <c r="C61" s="54"/>
      <c r="D61" s="56" t="s">
        <v>420</v>
      </c>
      <c r="E61" s="157"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</row>
    <row r="62" spans="3:10" x14ac:dyDescent="0.3">
      <c r="C62" s="54"/>
      <c r="D62" s="56" t="s">
        <v>421</v>
      </c>
      <c r="E62" s="157"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</row>
    <row r="63" spans="3:10" x14ac:dyDescent="0.3">
      <c r="C63" s="54"/>
      <c r="D63" s="56" t="s">
        <v>422</v>
      </c>
      <c r="E63" s="157"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</row>
    <row r="64" spans="3:10" x14ac:dyDescent="0.3">
      <c r="C64" s="340" t="s">
        <v>423</v>
      </c>
      <c r="D64" s="335"/>
      <c r="E64" s="157">
        <f>+E65+E66+E67</f>
        <v>0</v>
      </c>
      <c r="F64" s="157">
        <f t="shared" ref="F64:J64" si="6">+F65+F66+F67</f>
        <v>0</v>
      </c>
      <c r="G64" s="157">
        <f t="shared" si="6"/>
        <v>0</v>
      </c>
      <c r="H64" s="157">
        <f t="shared" si="6"/>
        <v>0</v>
      </c>
      <c r="I64" s="157">
        <f t="shared" si="6"/>
        <v>0</v>
      </c>
      <c r="J64" s="157">
        <f t="shared" si="6"/>
        <v>0</v>
      </c>
    </row>
    <row r="65" spans="3:10" x14ac:dyDescent="0.3">
      <c r="C65" s="54"/>
      <c r="D65" s="56" t="s">
        <v>424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</row>
    <row r="66" spans="3:10" x14ac:dyDescent="0.3">
      <c r="C66" s="54"/>
      <c r="D66" s="56" t="s">
        <v>425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</row>
    <row r="67" spans="3:10" x14ac:dyDescent="0.3">
      <c r="C67" s="54"/>
      <c r="D67" s="56" t="s">
        <v>426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</row>
    <row r="68" spans="3:10" x14ac:dyDescent="0.3">
      <c r="C68" s="340" t="s">
        <v>427</v>
      </c>
      <c r="D68" s="335"/>
      <c r="E68" s="157">
        <f>SUM(E71:E77)</f>
        <v>0</v>
      </c>
      <c r="F68" s="157">
        <f t="shared" ref="F68:J68" si="7">SUM(F71:F77)</f>
        <v>0</v>
      </c>
      <c r="G68" s="157">
        <f t="shared" si="7"/>
        <v>0</v>
      </c>
      <c r="H68" s="157">
        <f t="shared" si="7"/>
        <v>0</v>
      </c>
      <c r="I68" s="157">
        <f t="shared" si="7"/>
        <v>0</v>
      </c>
      <c r="J68" s="157">
        <f t="shared" si="7"/>
        <v>0</v>
      </c>
    </row>
    <row r="69" spans="3:10" x14ac:dyDescent="0.3">
      <c r="C69" s="340" t="s">
        <v>428</v>
      </c>
      <c r="D69" s="335"/>
      <c r="E69" s="157"/>
      <c r="F69" s="157"/>
      <c r="G69" s="157"/>
      <c r="H69" s="157"/>
      <c r="I69" s="157"/>
      <c r="J69" s="157"/>
    </row>
    <row r="70" spans="3:10" x14ac:dyDescent="0.3">
      <c r="C70" s="54"/>
      <c r="D70" s="56" t="s">
        <v>429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</row>
    <row r="71" spans="3:10" x14ac:dyDescent="0.3">
      <c r="C71" s="54"/>
      <c r="D71" s="56" t="s">
        <v>430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</row>
    <row r="72" spans="3:10" x14ac:dyDescent="0.3">
      <c r="C72" s="54"/>
      <c r="D72" s="56" t="s">
        <v>431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</row>
    <row r="73" spans="3:10" x14ac:dyDescent="0.3">
      <c r="C73" s="54"/>
      <c r="D73" s="56" t="s">
        <v>432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</row>
    <row r="74" spans="3:10" x14ac:dyDescent="0.3">
      <c r="C74" s="54"/>
      <c r="D74" s="56" t="s">
        <v>433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</row>
    <row r="75" spans="3:10" x14ac:dyDescent="0.3">
      <c r="C75" s="54"/>
      <c r="D75" s="56" t="s">
        <v>434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</row>
    <row r="76" spans="3:10" x14ac:dyDescent="0.3">
      <c r="C76" s="54"/>
      <c r="D76" s="56" t="s">
        <v>435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</row>
    <row r="77" spans="3:10" x14ac:dyDescent="0.3">
      <c r="C77" s="54"/>
      <c r="D77" s="56" t="s">
        <v>436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</row>
    <row r="78" spans="3:10" x14ac:dyDescent="0.3">
      <c r="C78" s="340" t="s">
        <v>437</v>
      </c>
      <c r="D78" s="335"/>
      <c r="E78" s="157">
        <f>+E79+E80+E81</f>
        <v>0</v>
      </c>
      <c r="F78" s="157">
        <f t="shared" ref="F78:I78" si="8">+F79+F80+F81</f>
        <v>0</v>
      </c>
      <c r="G78" s="157">
        <f t="shared" si="8"/>
        <v>0</v>
      </c>
      <c r="H78" s="157">
        <f t="shared" si="8"/>
        <v>0</v>
      </c>
      <c r="I78" s="157">
        <f t="shared" si="8"/>
        <v>0</v>
      </c>
      <c r="J78" s="157">
        <f>+G78</f>
        <v>0</v>
      </c>
    </row>
    <row r="79" spans="3:10" x14ac:dyDescent="0.3">
      <c r="C79" s="54"/>
      <c r="D79" s="56" t="s">
        <v>438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</row>
    <row r="80" spans="3:10" x14ac:dyDescent="0.3">
      <c r="C80" s="54"/>
      <c r="D80" s="56" t="s">
        <v>439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</row>
    <row r="81" spans="3:10" x14ac:dyDescent="0.3">
      <c r="C81" s="54"/>
      <c r="D81" s="56" t="s">
        <v>440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f>+G81</f>
        <v>0</v>
      </c>
    </row>
    <row r="82" spans="3:10" x14ac:dyDescent="0.3">
      <c r="C82" s="340" t="s">
        <v>441</v>
      </c>
      <c r="D82" s="335"/>
      <c r="E82" s="157">
        <f>SUM(E84:E89)</f>
        <v>0</v>
      </c>
      <c r="F82" s="157">
        <f t="shared" ref="F82:J82" si="9">SUM(F84:F89)</f>
        <v>0</v>
      </c>
      <c r="G82" s="157">
        <f t="shared" si="9"/>
        <v>0</v>
      </c>
      <c r="H82" s="157">
        <f t="shared" si="9"/>
        <v>0</v>
      </c>
      <c r="I82" s="157">
        <f t="shared" si="9"/>
        <v>0</v>
      </c>
      <c r="J82" s="157">
        <f t="shared" si="9"/>
        <v>0</v>
      </c>
    </row>
    <row r="83" spans="3:10" x14ac:dyDescent="0.3">
      <c r="C83" s="54"/>
      <c r="D83" s="56" t="s">
        <v>442</v>
      </c>
      <c r="E83" s="157">
        <v>0</v>
      </c>
      <c r="F83" s="157">
        <v>0</v>
      </c>
      <c r="G83" s="157">
        <v>0</v>
      </c>
      <c r="H83" s="157">
        <v>0</v>
      </c>
      <c r="I83" s="157">
        <v>0</v>
      </c>
      <c r="J83" s="157">
        <v>0</v>
      </c>
    </row>
    <row r="84" spans="3:10" x14ac:dyDescent="0.3">
      <c r="C84" s="54"/>
      <c r="D84" s="56" t="s">
        <v>443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</row>
    <row r="85" spans="3:10" x14ac:dyDescent="0.3">
      <c r="C85" s="54"/>
      <c r="D85" s="56" t="s">
        <v>444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</row>
    <row r="86" spans="3:10" x14ac:dyDescent="0.3">
      <c r="C86" s="54"/>
      <c r="D86" s="56" t="s">
        <v>445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</row>
    <row r="87" spans="3:10" x14ac:dyDescent="0.3">
      <c r="C87" s="54"/>
      <c r="D87" s="56" t="s">
        <v>446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</row>
    <row r="88" spans="3:10" x14ac:dyDescent="0.3">
      <c r="C88" s="54"/>
      <c r="D88" s="56" t="s">
        <v>447</v>
      </c>
      <c r="E88" s="157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</row>
    <row r="89" spans="3:10" x14ac:dyDescent="0.3">
      <c r="C89" s="54"/>
      <c r="D89" s="56" t="s">
        <v>448</v>
      </c>
      <c r="E89" s="157">
        <v>0</v>
      </c>
      <c r="F89" s="157">
        <v>0</v>
      </c>
      <c r="G89" s="157">
        <v>0</v>
      </c>
      <c r="H89" s="157">
        <v>0</v>
      </c>
      <c r="I89" s="157">
        <v>0</v>
      </c>
      <c r="J89" s="157">
        <v>0</v>
      </c>
    </row>
    <row r="90" spans="3:10" x14ac:dyDescent="0.3">
      <c r="C90" s="54"/>
      <c r="D90" s="56"/>
      <c r="E90" s="163"/>
      <c r="F90" s="163"/>
      <c r="G90" s="164"/>
      <c r="H90" s="163"/>
      <c r="I90" s="164"/>
      <c r="J90" s="163"/>
    </row>
    <row r="91" spans="3:10" x14ac:dyDescent="0.3">
      <c r="C91" s="338" t="s">
        <v>450</v>
      </c>
      <c r="D91" s="339"/>
      <c r="E91" s="157">
        <f>+'formato 6 a'!E11-Hoja11!E11</f>
        <v>229432454</v>
      </c>
      <c r="F91" s="157">
        <f>+F11+'formato 6 a'!F11</f>
        <v>0</v>
      </c>
      <c r="G91" s="243">
        <f>+G11+'formato 6 a'!G11</f>
        <v>229432454</v>
      </c>
      <c r="H91" s="157">
        <f>+'formato 6 a'!H11-Hoja11!H11</f>
        <v>50262061.850000001</v>
      </c>
      <c r="I91" s="157">
        <f>+'formato 6 a'!I11-Hoja11!I11</f>
        <v>42898610.43</v>
      </c>
      <c r="J91" s="243">
        <f>+J11+'formato 6 a'!J11</f>
        <v>179170392.15000001</v>
      </c>
    </row>
    <row r="92" spans="3:10" x14ac:dyDescent="0.3">
      <c r="C92" s="57"/>
      <c r="D92" s="72"/>
      <c r="E92" s="175"/>
      <c r="F92" s="175"/>
      <c r="G92" s="176"/>
      <c r="H92" s="175"/>
      <c r="I92" s="176"/>
      <c r="J92" s="175"/>
    </row>
    <row r="94" spans="3:10" x14ac:dyDescent="0.3">
      <c r="G94" s="140"/>
    </row>
  </sheetData>
  <mergeCells count="26">
    <mergeCell ref="C91:D91"/>
    <mergeCell ref="C64:D64"/>
    <mergeCell ref="C68:D68"/>
    <mergeCell ref="C69:D69"/>
    <mergeCell ref="C53:D53"/>
    <mergeCell ref="C54:D54"/>
    <mergeCell ref="C42:D42"/>
    <mergeCell ref="C43:D43"/>
    <mergeCell ref="C36:C37"/>
    <mergeCell ref="C78:D78"/>
    <mergeCell ref="C82:D82"/>
    <mergeCell ref="C11:D11"/>
    <mergeCell ref="C12:D12"/>
    <mergeCell ref="C20:D20"/>
    <mergeCell ref="C21:C22"/>
    <mergeCell ref="C31:D31"/>
    <mergeCell ref="C2:J2"/>
    <mergeCell ref="C3:J3"/>
    <mergeCell ref="C4:J4"/>
    <mergeCell ref="C5:J5"/>
    <mergeCell ref="C6:J6"/>
    <mergeCell ref="C7:D9"/>
    <mergeCell ref="E7:I7"/>
    <mergeCell ref="G8:G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38"/>
  <sheetViews>
    <sheetView workbookViewId="0">
      <selection activeCell="F41" sqref="F41"/>
    </sheetView>
  </sheetViews>
  <sheetFormatPr baseColWidth="10" defaultRowHeight="14.4" x14ac:dyDescent="0.3"/>
  <cols>
    <col min="3" max="3" width="35.109375" customWidth="1"/>
    <col min="4" max="4" width="13.33203125" bestFit="1" customWidth="1"/>
    <col min="5" max="5" width="12" customWidth="1"/>
    <col min="6" max="8" width="13.33203125" bestFit="1" customWidth="1"/>
    <col min="9" max="9" width="14.44140625" customWidth="1"/>
  </cols>
  <sheetData>
    <row r="5" spans="3:9" ht="42" customHeight="1" x14ac:dyDescent="0.3">
      <c r="C5" s="361" t="s">
        <v>451</v>
      </c>
      <c r="D5" s="361"/>
      <c r="E5" s="361"/>
      <c r="F5" s="361"/>
      <c r="G5" s="361"/>
      <c r="H5" s="361"/>
      <c r="I5" s="361"/>
    </row>
    <row r="6" spans="3:9" ht="22.5" customHeight="1" x14ac:dyDescent="0.3">
      <c r="C6" s="362" t="s">
        <v>452</v>
      </c>
      <c r="D6" s="362"/>
      <c r="E6" s="362"/>
      <c r="F6" s="362"/>
      <c r="G6" s="362"/>
      <c r="H6" s="362"/>
      <c r="I6" s="362"/>
    </row>
    <row r="7" spans="3:9" x14ac:dyDescent="0.3">
      <c r="C7" s="276" t="s">
        <v>673</v>
      </c>
      <c r="D7" s="306"/>
      <c r="E7" s="306"/>
      <c r="F7" s="306"/>
      <c r="G7" s="306"/>
      <c r="H7" s="306"/>
      <c r="I7" s="277"/>
    </row>
    <row r="8" spans="3:9" x14ac:dyDescent="0.3">
      <c r="C8" s="271" t="s">
        <v>364</v>
      </c>
      <c r="D8" s="286"/>
      <c r="E8" s="286"/>
      <c r="F8" s="286"/>
      <c r="G8" s="286"/>
      <c r="H8" s="286"/>
      <c r="I8" s="272"/>
    </row>
    <row r="9" spans="3:9" x14ac:dyDescent="0.3">
      <c r="C9" s="271" t="s">
        <v>453</v>
      </c>
      <c r="D9" s="286"/>
      <c r="E9" s="286"/>
      <c r="F9" s="286"/>
      <c r="G9" s="286"/>
      <c r="H9" s="286"/>
      <c r="I9" s="272"/>
    </row>
    <row r="10" spans="3:9" x14ac:dyDescent="0.3">
      <c r="C10" s="271" t="s">
        <v>683</v>
      </c>
      <c r="D10" s="286"/>
      <c r="E10" s="286"/>
      <c r="F10" s="286"/>
      <c r="G10" s="286"/>
      <c r="H10" s="286"/>
      <c r="I10" s="272"/>
    </row>
    <row r="11" spans="3:9" x14ac:dyDescent="0.3">
      <c r="C11" s="307" t="s">
        <v>1</v>
      </c>
      <c r="D11" s="308"/>
      <c r="E11" s="308"/>
      <c r="F11" s="308"/>
      <c r="G11" s="308"/>
      <c r="H11" s="308"/>
      <c r="I11" s="309"/>
    </row>
    <row r="12" spans="3:9" x14ac:dyDescent="0.3">
      <c r="C12" s="314" t="s">
        <v>2</v>
      </c>
      <c r="D12" s="273" t="s">
        <v>366</v>
      </c>
      <c r="E12" s="274"/>
      <c r="F12" s="274"/>
      <c r="G12" s="274"/>
      <c r="H12" s="275"/>
      <c r="I12" s="314" t="s">
        <v>454</v>
      </c>
    </row>
    <row r="13" spans="3:9" x14ac:dyDescent="0.3">
      <c r="C13" s="334"/>
      <c r="D13" s="314" t="s">
        <v>228</v>
      </c>
      <c r="E13" s="17" t="s">
        <v>276</v>
      </c>
      <c r="F13" s="314" t="s">
        <v>278</v>
      </c>
      <c r="G13" s="314" t="s">
        <v>229</v>
      </c>
      <c r="H13" s="314" t="s">
        <v>231</v>
      </c>
      <c r="I13" s="334"/>
    </row>
    <row r="14" spans="3:9" x14ac:dyDescent="0.3">
      <c r="C14" s="315"/>
      <c r="D14" s="334"/>
      <c r="E14" s="18" t="s">
        <v>277</v>
      </c>
      <c r="F14" s="334"/>
      <c r="G14" s="334"/>
      <c r="H14" s="334"/>
      <c r="I14" s="334"/>
    </row>
    <row r="15" spans="3:9" x14ac:dyDescent="0.3">
      <c r="C15" s="74" t="s">
        <v>455</v>
      </c>
      <c r="D15" s="177">
        <f>SUM(D17:D24)</f>
        <v>229432454</v>
      </c>
      <c r="E15" s="177">
        <f t="shared" ref="E15:H15" si="0">SUM(E17:E24)</f>
        <v>0</v>
      </c>
      <c r="F15" s="177">
        <f>+'formato 6 a'!G11</f>
        <v>229432454</v>
      </c>
      <c r="G15" s="177">
        <f t="shared" si="0"/>
        <v>50262061.850000001</v>
      </c>
      <c r="H15" s="177">
        <f t="shared" si="0"/>
        <v>42898610.43</v>
      </c>
      <c r="I15" s="174">
        <f>+F15-G15</f>
        <v>179170392.15000001</v>
      </c>
    </row>
    <row r="16" spans="3:9" x14ac:dyDescent="0.3">
      <c r="C16" s="75" t="s">
        <v>456</v>
      </c>
      <c r="D16" s="167"/>
      <c r="E16" s="167"/>
      <c r="F16" s="167"/>
      <c r="G16" s="167"/>
      <c r="H16" s="167"/>
      <c r="I16" s="157"/>
    </row>
    <row r="17" spans="3:9" x14ac:dyDescent="0.3">
      <c r="C17" s="13" t="s">
        <v>677</v>
      </c>
      <c r="D17" s="167">
        <f>+Hoja11!E91</f>
        <v>229432454</v>
      </c>
      <c r="E17" s="167">
        <f>+Hoja11!F91</f>
        <v>0</v>
      </c>
      <c r="F17" s="167">
        <f>+'formato 6 a'!G11</f>
        <v>229432454</v>
      </c>
      <c r="G17" s="167">
        <f>+Hoja11!H91</f>
        <v>50262061.850000001</v>
      </c>
      <c r="H17" s="167">
        <f>+Hoja11!I91</f>
        <v>42898610.43</v>
      </c>
      <c r="I17" s="157">
        <f>+F17-G17</f>
        <v>179170392.15000001</v>
      </c>
    </row>
    <row r="18" spans="3:9" x14ac:dyDescent="0.3">
      <c r="C18" s="13" t="s">
        <v>457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57">
        <v>0</v>
      </c>
    </row>
    <row r="19" spans="3:9" x14ac:dyDescent="0.3">
      <c r="C19" s="13" t="s">
        <v>458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57">
        <v>0</v>
      </c>
    </row>
    <row r="20" spans="3:9" x14ac:dyDescent="0.3">
      <c r="C20" s="13" t="s">
        <v>459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57">
        <v>0</v>
      </c>
    </row>
    <row r="21" spans="3:9" x14ac:dyDescent="0.3">
      <c r="C21" s="13" t="s">
        <v>460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57">
        <v>0</v>
      </c>
    </row>
    <row r="22" spans="3:9" x14ac:dyDescent="0.3">
      <c r="C22" s="13" t="s">
        <v>461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57">
        <v>0</v>
      </c>
    </row>
    <row r="23" spans="3:9" x14ac:dyDescent="0.3">
      <c r="C23" s="13" t="s">
        <v>462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57">
        <v>0</v>
      </c>
    </row>
    <row r="24" spans="3:9" x14ac:dyDescent="0.3">
      <c r="C24" s="13" t="s">
        <v>463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57">
        <v>0</v>
      </c>
    </row>
    <row r="25" spans="3:9" x14ac:dyDescent="0.3">
      <c r="C25" s="13"/>
      <c r="D25" s="171"/>
      <c r="E25" s="163"/>
      <c r="F25" s="164"/>
      <c r="G25" s="163"/>
      <c r="H25" s="164"/>
      <c r="I25" s="163"/>
    </row>
    <row r="26" spans="3:9" x14ac:dyDescent="0.3">
      <c r="C26" s="76" t="s">
        <v>464</v>
      </c>
      <c r="D26" s="167">
        <f>SUM(D28:D35)</f>
        <v>0</v>
      </c>
      <c r="E26" s="167">
        <f t="shared" ref="E26:H26" si="1">SUM(E28:E35)</f>
        <v>0</v>
      </c>
      <c r="F26" s="167">
        <f t="shared" si="1"/>
        <v>0</v>
      </c>
      <c r="G26" s="167">
        <f t="shared" si="1"/>
        <v>0</v>
      </c>
      <c r="H26" s="167">
        <f t="shared" si="1"/>
        <v>0</v>
      </c>
      <c r="I26" s="157">
        <f>+F26</f>
        <v>0</v>
      </c>
    </row>
    <row r="27" spans="3:9" x14ac:dyDescent="0.3">
      <c r="C27" s="76" t="s">
        <v>465</v>
      </c>
      <c r="D27" s="167"/>
      <c r="E27" s="167"/>
      <c r="F27" s="167"/>
      <c r="G27" s="167"/>
      <c r="H27" s="167"/>
      <c r="I27" s="157"/>
    </row>
    <row r="28" spans="3:9" x14ac:dyDescent="0.3">
      <c r="C28" s="201" t="s">
        <v>677</v>
      </c>
      <c r="D28" s="242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f>+F28</f>
        <v>0</v>
      </c>
    </row>
    <row r="29" spans="3:9" x14ac:dyDescent="0.3">
      <c r="C29" s="13" t="s">
        <v>457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57">
        <v>0</v>
      </c>
    </row>
    <row r="30" spans="3:9" x14ac:dyDescent="0.3">
      <c r="C30" s="13" t="s">
        <v>458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57">
        <v>0</v>
      </c>
    </row>
    <row r="31" spans="3:9" x14ac:dyDescent="0.3">
      <c r="C31" s="13" t="s">
        <v>459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57">
        <v>0</v>
      </c>
    </row>
    <row r="32" spans="3:9" x14ac:dyDescent="0.3">
      <c r="C32" s="13" t="s">
        <v>460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57">
        <v>0</v>
      </c>
    </row>
    <row r="33" spans="3:9" x14ac:dyDescent="0.3">
      <c r="C33" s="13" t="s">
        <v>461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57">
        <v>0</v>
      </c>
    </row>
    <row r="34" spans="3:9" x14ac:dyDescent="0.3">
      <c r="C34" s="13" t="s">
        <v>462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57">
        <v>0</v>
      </c>
    </row>
    <row r="35" spans="3:9" x14ac:dyDescent="0.3">
      <c r="C35" s="13" t="s">
        <v>463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57">
        <v>0</v>
      </c>
    </row>
    <row r="36" spans="3:9" x14ac:dyDescent="0.3">
      <c r="C36" s="8"/>
      <c r="D36" s="171"/>
      <c r="E36" s="163"/>
      <c r="F36" s="164"/>
      <c r="G36" s="163"/>
      <c r="H36" s="164"/>
      <c r="I36" s="163"/>
    </row>
    <row r="37" spans="3:9" x14ac:dyDescent="0.3">
      <c r="C37" s="75" t="s">
        <v>450</v>
      </c>
      <c r="D37" s="167">
        <f>+D15+D26</f>
        <v>229432454</v>
      </c>
      <c r="E37" s="167">
        <f t="shared" ref="E37:I37" si="2">+E15+E26</f>
        <v>0</v>
      </c>
      <c r="F37" s="167">
        <f t="shared" si="2"/>
        <v>229432454</v>
      </c>
      <c r="G37" s="167">
        <f t="shared" si="2"/>
        <v>50262061.850000001</v>
      </c>
      <c r="H37" s="167">
        <f t="shared" si="2"/>
        <v>42898610.43</v>
      </c>
      <c r="I37" s="157">
        <f t="shared" si="2"/>
        <v>179170392.15000001</v>
      </c>
    </row>
    <row r="38" spans="3:9" x14ac:dyDescent="0.3">
      <c r="C38" s="5"/>
      <c r="D38" s="178"/>
      <c r="E38" s="175"/>
      <c r="F38" s="176"/>
      <c r="G38" s="175"/>
      <c r="H38" s="176"/>
      <c r="I38" s="175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topLeftCell="A30" workbookViewId="0">
      <selection activeCell="F99" sqref="F99"/>
    </sheetView>
  </sheetViews>
  <sheetFormatPr baseColWidth="10" defaultRowHeight="14.4" x14ac:dyDescent="0.3"/>
  <cols>
    <col min="4" max="4" width="43.88671875" customWidth="1"/>
    <col min="5" max="5" width="13.33203125" bestFit="1" customWidth="1"/>
    <col min="6" max="6" width="14" customWidth="1"/>
    <col min="7" max="9" width="13.33203125" bestFit="1" customWidth="1"/>
    <col min="10" max="10" width="15.5546875" customWidth="1"/>
  </cols>
  <sheetData>
    <row r="4" spans="3:10" ht="22.5" customHeight="1" x14ac:dyDescent="0.3">
      <c r="C4" s="361" t="s">
        <v>466</v>
      </c>
      <c r="D4" s="361"/>
      <c r="E4" s="361"/>
      <c r="F4" s="361"/>
      <c r="G4" s="361"/>
      <c r="H4" s="361"/>
      <c r="I4" s="361"/>
      <c r="J4" s="361"/>
    </row>
    <row r="5" spans="3:10" ht="18.75" customHeight="1" x14ac:dyDescent="0.3">
      <c r="C5" s="368" t="s">
        <v>467</v>
      </c>
      <c r="D5" s="368"/>
      <c r="E5" s="368"/>
      <c r="F5" s="368"/>
      <c r="G5" s="368"/>
      <c r="H5" s="368"/>
      <c r="I5" s="368"/>
      <c r="J5" s="368"/>
    </row>
    <row r="6" spans="3:10" x14ac:dyDescent="0.3">
      <c r="C6" s="276" t="s">
        <v>673</v>
      </c>
      <c r="D6" s="306"/>
      <c r="E6" s="306"/>
      <c r="F6" s="306"/>
      <c r="G6" s="306"/>
      <c r="H6" s="306"/>
      <c r="I6" s="306"/>
      <c r="J6" s="277"/>
    </row>
    <row r="7" spans="3:10" x14ac:dyDescent="0.3">
      <c r="C7" s="271" t="s">
        <v>364</v>
      </c>
      <c r="D7" s="286"/>
      <c r="E7" s="286"/>
      <c r="F7" s="286"/>
      <c r="G7" s="286"/>
      <c r="H7" s="286"/>
      <c r="I7" s="286"/>
      <c r="J7" s="272"/>
    </row>
    <row r="8" spans="3:10" x14ac:dyDescent="0.3">
      <c r="C8" s="271" t="s">
        <v>468</v>
      </c>
      <c r="D8" s="286"/>
      <c r="E8" s="286"/>
      <c r="F8" s="286"/>
      <c r="G8" s="286"/>
      <c r="H8" s="286"/>
      <c r="I8" s="286"/>
      <c r="J8" s="272"/>
    </row>
    <row r="9" spans="3:10" x14ac:dyDescent="0.3">
      <c r="C9" s="271" t="s">
        <v>685</v>
      </c>
      <c r="D9" s="286"/>
      <c r="E9" s="286"/>
      <c r="F9" s="286"/>
      <c r="G9" s="286"/>
      <c r="H9" s="286"/>
      <c r="I9" s="286"/>
      <c r="J9" s="272"/>
    </row>
    <row r="10" spans="3:10" x14ac:dyDescent="0.3">
      <c r="C10" s="271" t="s">
        <v>1</v>
      </c>
      <c r="D10" s="286"/>
      <c r="E10" s="286"/>
      <c r="F10" s="286"/>
      <c r="G10" s="286"/>
      <c r="H10" s="286"/>
      <c r="I10" s="286"/>
      <c r="J10" s="272"/>
    </row>
    <row r="11" spans="3:10" x14ac:dyDescent="0.3">
      <c r="C11" s="322" t="s">
        <v>2</v>
      </c>
      <c r="D11" s="363"/>
      <c r="E11" s="364" t="s">
        <v>366</v>
      </c>
      <c r="F11" s="365"/>
      <c r="G11" s="365"/>
      <c r="H11" s="365"/>
      <c r="I11" s="366"/>
      <c r="J11" s="367" t="s">
        <v>454</v>
      </c>
    </row>
    <row r="12" spans="3:10" x14ac:dyDescent="0.3">
      <c r="C12" s="325"/>
      <c r="D12" s="272"/>
      <c r="E12" s="314" t="s">
        <v>228</v>
      </c>
      <c r="F12" s="71" t="s">
        <v>276</v>
      </c>
      <c r="G12" s="314" t="s">
        <v>278</v>
      </c>
      <c r="H12" s="314" t="s">
        <v>229</v>
      </c>
      <c r="I12" s="314" t="s">
        <v>231</v>
      </c>
      <c r="J12" s="333"/>
    </row>
    <row r="13" spans="3:10" x14ac:dyDescent="0.3">
      <c r="C13" s="325"/>
      <c r="D13" s="272"/>
      <c r="E13" s="334"/>
      <c r="F13" s="180" t="s">
        <v>277</v>
      </c>
      <c r="G13" s="334"/>
      <c r="H13" s="315"/>
      <c r="I13" s="334"/>
      <c r="J13" s="333"/>
    </row>
    <row r="14" spans="3:10" x14ac:dyDescent="0.3">
      <c r="C14" s="369"/>
      <c r="D14" s="370"/>
      <c r="E14" s="239"/>
      <c r="F14" s="206"/>
      <c r="G14" s="206"/>
      <c r="H14" s="66"/>
      <c r="I14" s="206"/>
      <c r="J14" s="206"/>
    </row>
    <row r="15" spans="3:10" x14ac:dyDescent="0.3">
      <c r="C15" s="338" t="s">
        <v>469</v>
      </c>
      <c r="D15" s="339"/>
      <c r="E15" s="61"/>
      <c r="F15" s="204"/>
      <c r="G15" s="204"/>
      <c r="H15" s="66"/>
      <c r="I15" s="204"/>
      <c r="J15" s="204"/>
    </row>
    <row r="16" spans="3:10" x14ac:dyDescent="0.3">
      <c r="C16" s="338" t="s">
        <v>470</v>
      </c>
      <c r="D16" s="339"/>
      <c r="E16" s="203">
        <f>SUM(E17:E24)</f>
        <v>229432454</v>
      </c>
      <c r="F16" s="199">
        <f t="shared" ref="F16:I16" si="0">SUM(F17:F24)</f>
        <v>0</v>
      </c>
      <c r="G16" s="199">
        <f t="shared" si="0"/>
        <v>229432454</v>
      </c>
      <c r="H16" s="158">
        <f t="shared" si="0"/>
        <v>50262061.850000001</v>
      </c>
      <c r="I16" s="199">
        <f t="shared" si="0"/>
        <v>42898610.43</v>
      </c>
      <c r="J16" s="199">
        <f>+G16-H16</f>
        <v>179170392.15000001</v>
      </c>
    </row>
    <row r="17" spans="3:10" x14ac:dyDescent="0.3">
      <c r="C17" s="55"/>
      <c r="D17" s="56" t="s">
        <v>471</v>
      </c>
      <c r="E17" s="203">
        <v>0</v>
      </c>
      <c r="F17" s="199">
        <v>0</v>
      </c>
      <c r="G17" s="199">
        <v>0</v>
      </c>
      <c r="H17" s="158">
        <v>0</v>
      </c>
      <c r="I17" s="199">
        <v>0</v>
      </c>
      <c r="J17" s="199">
        <v>0</v>
      </c>
    </row>
    <row r="18" spans="3:10" x14ac:dyDescent="0.3">
      <c r="C18" s="55"/>
      <c r="D18" s="56" t="s">
        <v>472</v>
      </c>
      <c r="E18" s="203">
        <f>+'formato 6b'!D17</f>
        <v>229432454</v>
      </c>
      <c r="F18" s="199">
        <f>+'formato 6b'!E17</f>
        <v>0</v>
      </c>
      <c r="G18" s="199">
        <f>+'formato 6b'!F15</f>
        <v>229432454</v>
      </c>
      <c r="H18" s="158">
        <f>+'formato 6b'!G17</f>
        <v>50262061.850000001</v>
      </c>
      <c r="I18" s="199">
        <f>+'formato 6b'!H17</f>
        <v>42898610.43</v>
      </c>
      <c r="J18" s="199">
        <f>+G18-H18</f>
        <v>179170392.15000001</v>
      </c>
    </row>
    <row r="19" spans="3:10" x14ac:dyDescent="0.3">
      <c r="C19" s="55"/>
      <c r="D19" s="56" t="s">
        <v>473</v>
      </c>
      <c r="E19" s="203">
        <v>0</v>
      </c>
      <c r="F19" s="199">
        <v>0</v>
      </c>
      <c r="G19" s="199">
        <v>0</v>
      </c>
      <c r="H19" s="158">
        <v>0</v>
      </c>
      <c r="I19" s="199">
        <v>0</v>
      </c>
      <c r="J19" s="199">
        <v>0</v>
      </c>
    </row>
    <row r="20" spans="3:10" x14ac:dyDescent="0.3">
      <c r="C20" s="55"/>
      <c r="D20" s="56" t="s">
        <v>474</v>
      </c>
      <c r="E20" s="203">
        <v>0</v>
      </c>
      <c r="F20" s="199">
        <v>0</v>
      </c>
      <c r="G20" s="199">
        <v>0</v>
      </c>
      <c r="H20" s="158">
        <v>0</v>
      </c>
      <c r="I20" s="199">
        <v>0</v>
      </c>
      <c r="J20" s="199">
        <v>0</v>
      </c>
    </row>
    <row r="21" spans="3:10" x14ac:dyDescent="0.3">
      <c r="C21" s="55"/>
      <c r="D21" s="56" t="s">
        <v>475</v>
      </c>
      <c r="E21" s="203">
        <v>0</v>
      </c>
      <c r="F21" s="199">
        <v>0</v>
      </c>
      <c r="G21" s="199">
        <v>0</v>
      </c>
      <c r="H21" s="158">
        <v>0</v>
      </c>
      <c r="I21" s="199">
        <v>0</v>
      </c>
      <c r="J21" s="199">
        <v>0</v>
      </c>
    </row>
    <row r="22" spans="3:10" x14ac:dyDescent="0.3">
      <c r="C22" s="55"/>
      <c r="D22" s="56" t="s">
        <v>476</v>
      </c>
      <c r="E22" s="203">
        <v>0</v>
      </c>
      <c r="F22" s="199">
        <v>0</v>
      </c>
      <c r="G22" s="199">
        <v>0</v>
      </c>
      <c r="H22" s="158">
        <v>0</v>
      </c>
      <c r="I22" s="199">
        <v>0</v>
      </c>
      <c r="J22" s="199">
        <v>0</v>
      </c>
    </row>
    <row r="23" spans="3:10" x14ac:dyDescent="0.3">
      <c r="C23" s="55"/>
      <c r="D23" s="56" t="s">
        <v>477</v>
      </c>
      <c r="E23" s="203">
        <v>0</v>
      </c>
      <c r="F23" s="199">
        <v>0</v>
      </c>
      <c r="G23" s="199">
        <v>0</v>
      </c>
      <c r="H23" s="158">
        <v>0</v>
      </c>
      <c r="I23" s="199">
        <v>0</v>
      </c>
      <c r="J23" s="199">
        <v>0</v>
      </c>
    </row>
    <row r="24" spans="3:10" x14ac:dyDescent="0.3">
      <c r="C24" s="55"/>
      <c r="D24" s="56" t="s">
        <v>478</v>
      </c>
      <c r="E24" s="203">
        <v>0</v>
      </c>
      <c r="F24" s="199">
        <v>0</v>
      </c>
      <c r="G24" s="199">
        <v>0</v>
      </c>
      <c r="H24" s="158">
        <v>0</v>
      </c>
      <c r="I24" s="199">
        <v>0</v>
      </c>
      <c r="J24" s="199">
        <v>0</v>
      </c>
    </row>
    <row r="25" spans="3:10" x14ac:dyDescent="0.3">
      <c r="C25" s="55"/>
      <c r="D25" s="56"/>
      <c r="E25" s="171"/>
      <c r="F25" s="163"/>
      <c r="G25" s="163"/>
      <c r="H25" s="164"/>
      <c r="I25" s="163"/>
      <c r="J25" s="163"/>
    </row>
    <row r="26" spans="3:10" x14ac:dyDescent="0.3">
      <c r="C26" s="338" t="s">
        <v>479</v>
      </c>
      <c r="D26" s="339"/>
      <c r="E26" s="203">
        <f>SUM(E28:E34)</f>
        <v>0</v>
      </c>
      <c r="F26" s="199">
        <f t="shared" ref="F26:J26" si="1">SUM(F28:F34)</f>
        <v>0</v>
      </c>
      <c r="G26" s="199">
        <f t="shared" si="1"/>
        <v>0</v>
      </c>
      <c r="H26" s="158">
        <f t="shared" si="1"/>
        <v>0</v>
      </c>
      <c r="I26" s="199">
        <f t="shared" si="1"/>
        <v>0</v>
      </c>
      <c r="J26" s="199">
        <f t="shared" si="1"/>
        <v>0</v>
      </c>
    </row>
    <row r="27" spans="3:10" x14ac:dyDescent="0.3">
      <c r="C27" s="55"/>
      <c r="D27" s="56" t="s">
        <v>480</v>
      </c>
      <c r="E27" s="203">
        <v>0</v>
      </c>
      <c r="F27" s="199">
        <v>0</v>
      </c>
      <c r="G27" s="199">
        <v>0</v>
      </c>
      <c r="H27" s="158">
        <v>0</v>
      </c>
      <c r="I27" s="199">
        <v>0</v>
      </c>
      <c r="J27" s="199">
        <v>0</v>
      </c>
    </row>
    <row r="28" spans="3:10" x14ac:dyDescent="0.3">
      <c r="C28" s="55"/>
      <c r="D28" s="56" t="s">
        <v>481</v>
      </c>
      <c r="E28" s="203">
        <v>0</v>
      </c>
      <c r="F28" s="199">
        <v>0</v>
      </c>
      <c r="G28" s="199">
        <v>0</v>
      </c>
      <c r="H28" s="158">
        <v>0</v>
      </c>
      <c r="I28" s="199">
        <v>0</v>
      </c>
      <c r="J28" s="199">
        <v>0</v>
      </c>
    </row>
    <row r="29" spans="3:10" x14ac:dyDescent="0.3">
      <c r="C29" s="55"/>
      <c r="D29" s="56" t="s">
        <v>482</v>
      </c>
      <c r="E29" s="203">
        <v>0</v>
      </c>
      <c r="F29" s="199">
        <v>0</v>
      </c>
      <c r="G29" s="199">
        <v>0</v>
      </c>
      <c r="H29" s="158">
        <v>0</v>
      </c>
      <c r="I29" s="199">
        <v>0</v>
      </c>
      <c r="J29" s="199">
        <v>0</v>
      </c>
    </row>
    <row r="30" spans="3:10" x14ac:dyDescent="0.3">
      <c r="C30" s="340"/>
      <c r="D30" s="56" t="s">
        <v>483</v>
      </c>
      <c r="E30" s="203">
        <v>0</v>
      </c>
      <c r="F30" s="199">
        <v>0</v>
      </c>
      <c r="G30" s="199">
        <v>0</v>
      </c>
      <c r="H30" s="158">
        <v>0</v>
      </c>
      <c r="I30" s="199">
        <v>0</v>
      </c>
      <c r="J30" s="199">
        <v>0</v>
      </c>
    </row>
    <row r="31" spans="3:10" x14ac:dyDescent="0.3">
      <c r="C31" s="340"/>
      <c r="D31" s="56" t="s">
        <v>484</v>
      </c>
      <c r="E31" s="203"/>
      <c r="F31" s="199"/>
      <c r="G31" s="199"/>
      <c r="H31" s="158"/>
      <c r="I31" s="199"/>
      <c r="J31" s="199"/>
    </row>
    <row r="32" spans="3:10" x14ac:dyDescent="0.3">
      <c r="C32" s="55"/>
      <c r="D32" s="56" t="s">
        <v>485</v>
      </c>
      <c r="E32" s="203">
        <v>0</v>
      </c>
      <c r="F32" s="199">
        <v>0</v>
      </c>
      <c r="G32" s="199">
        <v>0</v>
      </c>
      <c r="H32" s="158">
        <v>0</v>
      </c>
      <c r="I32" s="199">
        <v>0</v>
      </c>
      <c r="J32" s="199">
        <v>0</v>
      </c>
    </row>
    <row r="33" spans="3:10" x14ac:dyDescent="0.3">
      <c r="C33" s="55"/>
      <c r="D33" s="56" t="s">
        <v>486</v>
      </c>
      <c r="E33" s="203">
        <v>0</v>
      </c>
      <c r="F33" s="199">
        <v>0</v>
      </c>
      <c r="G33" s="199">
        <v>0</v>
      </c>
      <c r="H33" s="158">
        <v>0</v>
      </c>
      <c r="I33" s="199">
        <v>0</v>
      </c>
      <c r="J33" s="199">
        <v>0</v>
      </c>
    </row>
    <row r="34" spans="3:10" x14ac:dyDescent="0.3">
      <c r="C34" s="55"/>
      <c r="D34" s="56" t="s">
        <v>487</v>
      </c>
      <c r="E34" s="203">
        <v>0</v>
      </c>
      <c r="F34" s="199">
        <v>0</v>
      </c>
      <c r="G34" s="199">
        <v>0</v>
      </c>
      <c r="H34" s="158">
        <v>0</v>
      </c>
      <c r="I34" s="199">
        <v>0</v>
      </c>
      <c r="J34" s="199">
        <v>0</v>
      </c>
    </row>
    <row r="35" spans="3:10" x14ac:dyDescent="0.3">
      <c r="C35" s="55"/>
      <c r="D35" s="56"/>
      <c r="E35" s="171"/>
      <c r="F35" s="163"/>
      <c r="G35" s="163"/>
      <c r="H35" s="164"/>
      <c r="I35" s="163"/>
      <c r="J35" s="163"/>
    </row>
    <row r="36" spans="3:10" x14ac:dyDescent="0.3">
      <c r="C36" s="338" t="s">
        <v>488</v>
      </c>
      <c r="D36" s="339"/>
      <c r="E36" s="203">
        <f>SUM(E38:E47)</f>
        <v>0</v>
      </c>
      <c r="F36" s="199">
        <f t="shared" ref="F36:J36" si="2">SUM(F38:F47)</f>
        <v>0</v>
      </c>
      <c r="G36" s="199">
        <f t="shared" si="2"/>
        <v>0</v>
      </c>
      <c r="H36" s="200">
        <f t="shared" si="2"/>
        <v>0</v>
      </c>
      <c r="I36" s="199">
        <f t="shared" si="2"/>
        <v>0</v>
      </c>
      <c r="J36" s="199">
        <f t="shared" si="2"/>
        <v>0</v>
      </c>
    </row>
    <row r="37" spans="3:10" x14ac:dyDescent="0.3">
      <c r="C37" s="338" t="s">
        <v>489</v>
      </c>
      <c r="D37" s="339"/>
      <c r="E37" s="203"/>
      <c r="F37" s="199"/>
      <c r="G37" s="199"/>
      <c r="H37" s="200"/>
      <c r="I37" s="199"/>
      <c r="J37" s="199"/>
    </row>
    <row r="38" spans="3:10" x14ac:dyDescent="0.3">
      <c r="C38" s="340"/>
      <c r="D38" s="56" t="s">
        <v>490</v>
      </c>
      <c r="E38" s="203">
        <v>0</v>
      </c>
      <c r="F38" s="199">
        <v>0</v>
      </c>
      <c r="G38" s="199">
        <v>0</v>
      </c>
      <c r="H38" s="200">
        <v>0</v>
      </c>
      <c r="I38" s="199">
        <v>0</v>
      </c>
      <c r="J38" s="199">
        <v>0</v>
      </c>
    </row>
    <row r="39" spans="3:10" x14ac:dyDescent="0.3">
      <c r="C39" s="340"/>
      <c r="D39" s="56" t="s">
        <v>491</v>
      </c>
      <c r="E39" s="203"/>
      <c r="F39" s="199"/>
      <c r="G39" s="199"/>
      <c r="H39" s="200"/>
      <c r="I39" s="199"/>
      <c r="J39" s="199"/>
    </row>
    <row r="40" spans="3:10" x14ac:dyDescent="0.3">
      <c r="C40" s="55"/>
      <c r="D40" s="56" t="s">
        <v>492</v>
      </c>
      <c r="E40" s="203">
        <v>0</v>
      </c>
      <c r="F40" s="199">
        <v>0</v>
      </c>
      <c r="G40" s="199">
        <v>0</v>
      </c>
      <c r="H40" s="200">
        <v>0</v>
      </c>
      <c r="I40" s="199">
        <v>0</v>
      </c>
      <c r="J40" s="199">
        <v>0</v>
      </c>
    </row>
    <row r="41" spans="3:10" x14ac:dyDescent="0.3">
      <c r="C41" s="55"/>
      <c r="D41" s="56" t="s">
        <v>493</v>
      </c>
      <c r="E41" s="203">
        <v>0</v>
      </c>
      <c r="F41" s="199">
        <v>0</v>
      </c>
      <c r="G41" s="199">
        <v>0</v>
      </c>
      <c r="H41" s="200">
        <v>0</v>
      </c>
      <c r="I41" s="199">
        <v>0</v>
      </c>
      <c r="J41" s="199">
        <v>0</v>
      </c>
    </row>
    <row r="42" spans="3:10" x14ac:dyDescent="0.3">
      <c r="C42" s="55"/>
      <c r="D42" s="56" t="s">
        <v>494</v>
      </c>
      <c r="E42" s="203">
        <v>0</v>
      </c>
      <c r="F42" s="199">
        <v>0</v>
      </c>
      <c r="G42" s="199">
        <v>0</v>
      </c>
      <c r="H42" s="200">
        <v>0</v>
      </c>
      <c r="I42" s="199">
        <v>0</v>
      </c>
      <c r="J42" s="199">
        <v>0</v>
      </c>
    </row>
    <row r="43" spans="3:10" x14ac:dyDescent="0.3">
      <c r="C43" s="55"/>
      <c r="D43" s="56" t="s">
        <v>495</v>
      </c>
      <c r="E43" s="203">
        <v>0</v>
      </c>
      <c r="F43" s="199">
        <v>0</v>
      </c>
      <c r="G43" s="199">
        <v>0</v>
      </c>
      <c r="H43" s="200">
        <v>0</v>
      </c>
      <c r="I43" s="199">
        <v>0</v>
      </c>
      <c r="J43" s="199">
        <v>0</v>
      </c>
    </row>
    <row r="44" spans="3:10" x14ac:dyDescent="0.3">
      <c r="C44" s="55"/>
      <c r="D44" s="56" t="s">
        <v>496</v>
      </c>
      <c r="E44" s="203">
        <v>0</v>
      </c>
      <c r="F44" s="199">
        <v>0</v>
      </c>
      <c r="G44" s="199">
        <v>0</v>
      </c>
      <c r="H44" s="200">
        <v>0</v>
      </c>
      <c r="I44" s="199">
        <v>0</v>
      </c>
      <c r="J44" s="199">
        <v>0</v>
      </c>
    </row>
    <row r="45" spans="3:10" x14ac:dyDescent="0.3">
      <c r="C45" s="55"/>
      <c r="D45" s="56" t="s">
        <v>497</v>
      </c>
      <c r="E45" s="203">
        <v>0</v>
      </c>
      <c r="F45" s="199">
        <v>0</v>
      </c>
      <c r="G45" s="199">
        <v>0</v>
      </c>
      <c r="H45" s="200">
        <v>0</v>
      </c>
      <c r="I45" s="199">
        <v>0</v>
      </c>
      <c r="J45" s="199">
        <v>0</v>
      </c>
    </row>
    <row r="46" spans="3:10" x14ac:dyDescent="0.3">
      <c r="C46" s="55"/>
      <c r="D46" s="56" t="s">
        <v>498</v>
      </c>
      <c r="E46" s="203">
        <v>0</v>
      </c>
      <c r="F46" s="199">
        <v>0</v>
      </c>
      <c r="G46" s="199">
        <v>0</v>
      </c>
      <c r="H46" s="200">
        <v>0</v>
      </c>
      <c r="I46" s="199">
        <v>0</v>
      </c>
      <c r="J46" s="199">
        <v>0</v>
      </c>
    </row>
    <row r="47" spans="3:10" x14ac:dyDescent="0.3">
      <c r="C47" s="55"/>
      <c r="D47" s="56" t="s">
        <v>499</v>
      </c>
      <c r="E47" s="203">
        <v>0</v>
      </c>
      <c r="F47" s="199">
        <v>0</v>
      </c>
      <c r="G47" s="199">
        <v>0</v>
      </c>
      <c r="H47" s="200">
        <v>0</v>
      </c>
      <c r="I47" s="199">
        <v>0</v>
      </c>
      <c r="J47" s="199">
        <v>0</v>
      </c>
    </row>
    <row r="48" spans="3:10" x14ac:dyDescent="0.3">
      <c r="C48" s="197"/>
      <c r="D48" s="198"/>
      <c r="E48" s="200"/>
      <c r="F48" s="199"/>
      <c r="G48" s="199"/>
      <c r="H48" s="200"/>
      <c r="I48" s="199"/>
      <c r="J48" s="199"/>
    </row>
    <row r="49" spans="3:10" x14ac:dyDescent="0.3">
      <c r="C49" s="338" t="s">
        <v>500</v>
      </c>
      <c r="D49" s="371"/>
      <c r="E49" s="200">
        <f>SUM(E51:E56)</f>
        <v>0</v>
      </c>
      <c r="F49" s="199">
        <f t="shared" ref="F49:J49" si="3">SUM(F51:F56)</f>
        <v>0</v>
      </c>
      <c r="G49" s="199">
        <f t="shared" si="3"/>
        <v>0</v>
      </c>
      <c r="H49" s="200">
        <f t="shared" si="3"/>
        <v>0</v>
      </c>
      <c r="I49" s="199">
        <f t="shared" si="3"/>
        <v>0</v>
      </c>
      <c r="J49" s="199">
        <f t="shared" si="3"/>
        <v>0</v>
      </c>
    </row>
    <row r="50" spans="3:10" x14ac:dyDescent="0.3">
      <c r="C50" s="338" t="s">
        <v>501</v>
      </c>
      <c r="D50" s="371"/>
      <c r="E50" s="200"/>
      <c r="F50" s="199"/>
      <c r="G50" s="199"/>
      <c r="H50" s="200"/>
      <c r="I50" s="199"/>
      <c r="J50" s="199"/>
    </row>
    <row r="51" spans="3:10" x14ac:dyDescent="0.3">
      <c r="C51" s="340"/>
      <c r="D51" s="138" t="s">
        <v>502</v>
      </c>
      <c r="E51" s="200">
        <v>0</v>
      </c>
      <c r="F51" s="199">
        <v>0</v>
      </c>
      <c r="G51" s="199">
        <v>0</v>
      </c>
      <c r="H51" s="200">
        <v>0</v>
      </c>
      <c r="I51" s="199">
        <v>0</v>
      </c>
      <c r="J51" s="199">
        <v>0</v>
      </c>
    </row>
    <row r="52" spans="3:10" x14ac:dyDescent="0.3">
      <c r="C52" s="340"/>
      <c r="D52" s="138" t="s">
        <v>503</v>
      </c>
      <c r="E52" s="200"/>
      <c r="F52" s="199"/>
      <c r="G52" s="199"/>
      <c r="H52" s="200"/>
      <c r="I52" s="199"/>
      <c r="J52" s="199"/>
    </row>
    <row r="53" spans="3:10" x14ac:dyDescent="0.3">
      <c r="C53" s="340"/>
      <c r="D53" s="138" t="s">
        <v>504</v>
      </c>
      <c r="E53" s="200">
        <v>0</v>
      </c>
      <c r="F53" s="199">
        <v>0</v>
      </c>
      <c r="G53" s="199">
        <v>0</v>
      </c>
      <c r="H53" s="200">
        <v>0</v>
      </c>
      <c r="I53" s="199">
        <v>0</v>
      </c>
      <c r="J53" s="199">
        <v>0</v>
      </c>
    </row>
    <row r="54" spans="3:10" x14ac:dyDescent="0.3">
      <c r="C54" s="340"/>
      <c r="D54" s="138" t="s">
        <v>505</v>
      </c>
      <c r="E54" s="200"/>
      <c r="F54" s="199"/>
      <c r="G54" s="199"/>
      <c r="H54" s="200"/>
      <c r="I54" s="199"/>
      <c r="J54" s="199"/>
    </row>
    <row r="55" spans="3:10" x14ac:dyDescent="0.3">
      <c r="C55" s="197"/>
      <c r="D55" s="138" t="s">
        <v>506</v>
      </c>
      <c r="E55" s="200">
        <v>0</v>
      </c>
      <c r="F55" s="199">
        <v>0</v>
      </c>
      <c r="G55" s="199">
        <v>0</v>
      </c>
      <c r="H55" s="200">
        <v>0</v>
      </c>
      <c r="I55" s="199">
        <v>0</v>
      </c>
      <c r="J55" s="199">
        <v>0</v>
      </c>
    </row>
    <row r="56" spans="3:10" x14ac:dyDescent="0.3">
      <c r="C56" s="197"/>
      <c r="D56" s="138" t="s">
        <v>507</v>
      </c>
      <c r="E56" s="200">
        <v>0</v>
      </c>
      <c r="F56" s="199">
        <v>0</v>
      </c>
      <c r="G56" s="199">
        <v>0</v>
      </c>
      <c r="H56" s="200">
        <v>0</v>
      </c>
      <c r="I56" s="199">
        <v>0</v>
      </c>
      <c r="J56" s="199">
        <v>0</v>
      </c>
    </row>
    <row r="57" spans="3:10" x14ac:dyDescent="0.3">
      <c r="C57" s="197"/>
      <c r="D57" s="138"/>
      <c r="E57" s="164"/>
      <c r="F57" s="163"/>
      <c r="G57" s="163"/>
      <c r="H57" s="164"/>
      <c r="I57" s="163"/>
      <c r="J57" s="163"/>
    </row>
    <row r="58" spans="3:10" x14ac:dyDescent="0.3">
      <c r="C58" s="338" t="s">
        <v>508</v>
      </c>
      <c r="D58" s="371"/>
      <c r="E58" s="200">
        <f>SUM(E60:E67)</f>
        <v>0</v>
      </c>
      <c r="F58" s="199">
        <f t="shared" ref="F58:J58" si="4">SUM(F60:F67)</f>
        <v>0</v>
      </c>
      <c r="G58" s="199">
        <v>0</v>
      </c>
      <c r="H58" s="200">
        <f t="shared" si="4"/>
        <v>0</v>
      </c>
      <c r="I58" s="199">
        <f t="shared" si="4"/>
        <v>0</v>
      </c>
      <c r="J58" s="199">
        <f t="shared" si="4"/>
        <v>0</v>
      </c>
    </row>
    <row r="59" spans="3:10" x14ac:dyDescent="0.3">
      <c r="C59" s="338" t="s">
        <v>470</v>
      </c>
      <c r="D59" s="371"/>
      <c r="E59" s="200">
        <f>SUM(E61:E67)</f>
        <v>0</v>
      </c>
      <c r="F59" s="199">
        <f t="shared" ref="F59:I59" si="5">SUM(F61:F67)</f>
        <v>0</v>
      </c>
      <c r="G59" s="199">
        <v>0</v>
      </c>
      <c r="H59" s="200">
        <f t="shared" si="5"/>
        <v>0</v>
      </c>
      <c r="I59" s="199">
        <f t="shared" si="5"/>
        <v>0</v>
      </c>
      <c r="J59" s="199">
        <f>+G59</f>
        <v>0</v>
      </c>
    </row>
    <row r="60" spans="3:10" x14ac:dyDescent="0.3">
      <c r="C60" s="197"/>
      <c r="D60" s="138" t="s">
        <v>471</v>
      </c>
      <c r="E60" s="241">
        <v>0</v>
      </c>
      <c r="F60" s="241">
        <v>0</v>
      </c>
      <c r="G60" s="241">
        <v>0</v>
      </c>
      <c r="H60" s="241">
        <v>0</v>
      </c>
      <c r="I60" s="241">
        <v>0</v>
      </c>
      <c r="J60" s="241">
        <v>0</v>
      </c>
    </row>
    <row r="61" spans="3:10" x14ac:dyDescent="0.3">
      <c r="C61" s="197"/>
      <c r="D61" s="138" t="s">
        <v>472</v>
      </c>
      <c r="E61" s="200">
        <v>0</v>
      </c>
      <c r="F61" s="199">
        <v>0</v>
      </c>
      <c r="G61" s="240">
        <v>0</v>
      </c>
      <c r="H61" s="200">
        <v>0</v>
      </c>
      <c r="I61" s="199">
        <v>0</v>
      </c>
      <c r="J61" s="199">
        <f>+G61</f>
        <v>0</v>
      </c>
    </row>
    <row r="62" spans="3:10" x14ac:dyDescent="0.3">
      <c r="C62" s="197"/>
      <c r="D62" s="138" t="s">
        <v>473</v>
      </c>
      <c r="E62" s="200">
        <v>0</v>
      </c>
      <c r="F62" s="199">
        <v>0</v>
      </c>
      <c r="G62" s="199">
        <v>0</v>
      </c>
      <c r="H62" s="200">
        <v>0</v>
      </c>
      <c r="I62" s="199">
        <v>0</v>
      </c>
      <c r="J62" s="199">
        <v>0</v>
      </c>
    </row>
    <row r="63" spans="3:10" x14ac:dyDescent="0.3">
      <c r="C63" s="197"/>
      <c r="D63" s="138" t="s">
        <v>474</v>
      </c>
      <c r="E63" s="200">
        <v>0</v>
      </c>
      <c r="F63" s="199">
        <v>0</v>
      </c>
      <c r="G63" s="199">
        <v>0</v>
      </c>
      <c r="H63" s="200">
        <v>0</v>
      </c>
      <c r="I63" s="199">
        <v>0</v>
      </c>
      <c r="J63" s="199">
        <v>0</v>
      </c>
    </row>
    <row r="64" spans="3:10" x14ac:dyDescent="0.3">
      <c r="C64" s="197"/>
      <c r="D64" s="138" t="s">
        <v>475</v>
      </c>
      <c r="E64" s="200">
        <v>0</v>
      </c>
      <c r="F64" s="199">
        <v>0</v>
      </c>
      <c r="G64" s="199">
        <v>0</v>
      </c>
      <c r="H64" s="200">
        <v>0</v>
      </c>
      <c r="I64" s="199">
        <v>0</v>
      </c>
      <c r="J64" s="199">
        <v>0</v>
      </c>
    </row>
    <row r="65" spans="3:10" x14ac:dyDescent="0.3">
      <c r="C65" s="197"/>
      <c r="D65" s="138" t="s">
        <v>476</v>
      </c>
      <c r="E65" s="200">
        <v>0</v>
      </c>
      <c r="F65" s="199">
        <v>0</v>
      </c>
      <c r="G65" s="199">
        <v>0</v>
      </c>
      <c r="H65" s="200">
        <v>0</v>
      </c>
      <c r="I65" s="199">
        <v>0</v>
      </c>
      <c r="J65" s="199">
        <v>0</v>
      </c>
    </row>
    <row r="66" spans="3:10" x14ac:dyDescent="0.3">
      <c r="C66" s="197"/>
      <c r="D66" s="138" t="s">
        <v>477</v>
      </c>
      <c r="E66" s="200">
        <v>0</v>
      </c>
      <c r="F66" s="199">
        <v>0</v>
      </c>
      <c r="G66" s="199">
        <v>0</v>
      </c>
      <c r="H66" s="200">
        <v>0</v>
      </c>
      <c r="I66" s="199">
        <v>0</v>
      </c>
      <c r="J66" s="199">
        <v>0</v>
      </c>
    </row>
    <row r="67" spans="3:10" x14ac:dyDescent="0.3">
      <c r="C67" s="197"/>
      <c r="D67" s="138" t="s">
        <v>478</v>
      </c>
      <c r="E67" s="200">
        <v>0</v>
      </c>
      <c r="F67" s="199">
        <v>0</v>
      </c>
      <c r="G67" s="199">
        <v>0</v>
      </c>
      <c r="H67" s="200">
        <v>0</v>
      </c>
      <c r="I67" s="199">
        <v>0</v>
      </c>
      <c r="J67" s="199">
        <v>0</v>
      </c>
    </row>
    <row r="68" spans="3:10" x14ac:dyDescent="0.3">
      <c r="C68" s="197"/>
      <c r="D68" s="138"/>
      <c r="E68" s="164"/>
      <c r="F68" s="163"/>
      <c r="G68" s="163"/>
      <c r="H68" s="164"/>
      <c r="I68" s="163"/>
      <c r="J68" s="163"/>
    </row>
    <row r="69" spans="3:10" x14ac:dyDescent="0.3">
      <c r="C69" s="338" t="s">
        <v>479</v>
      </c>
      <c r="D69" s="371"/>
      <c r="E69" s="200">
        <f>SUM(E70:E77)</f>
        <v>0</v>
      </c>
      <c r="F69" s="199">
        <f t="shared" ref="F69:J69" si="6">SUM(F70:F77)</f>
        <v>0</v>
      </c>
      <c r="G69" s="199">
        <f t="shared" si="6"/>
        <v>0</v>
      </c>
      <c r="H69" s="200">
        <f t="shared" si="6"/>
        <v>0</v>
      </c>
      <c r="I69" s="199">
        <f t="shared" si="6"/>
        <v>0</v>
      </c>
      <c r="J69" s="199">
        <f t="shared" si="6"/>
        <v>0</v>
      </c>
    </row>
    <row r="70" spans="3:10" x14ac:dyDescent="0.3">
      <c r="C70" s="197"/>
      <c r="D70" s="138" t="s">
        <v>480</v>
      </c>
      <c r="E70" s="200">
        <v>0</v>
      </c>
      <c r="F70" s="199">
        <v>0</v>
      </c>
      <c r="G70" s="199">
        <v>0</v>
      </c>
      <c r="H70" s="200">
        <v>0</v>
      </c>
      <c r="I70" s="199">
        <v>0</v>
      </c>
      <c r="J70" s="199">
        <v>0</v>
      </c>
    </row>
    <row r="71" spans="3:10" x14ac:dyDescent="0.3">
      <c r="C71" s="197"/>
      <c r="D71" s="138" t="s">
        <v>481</v>
      </c>
      <c r="E71" s="200">
        <v>0</v>
      </c>
      <c r="F71" s="199">
        <v>0</v>
      </c>
      <c r="G71" s="199">
        <v>0</v>
      </c>
      <c r="H71" s="200">
        <v>0</v>
      </c>
      <c r="I71" s="199">
        <v>0</v>
      </c>
      <c r="J71" s="199">
        <v>0</v>
      </c>
    </row>
    <row r="72" spans="3:10" x14ac:dyDescent="0.3">
      <c r="C72" s="197"/>
      <c r="D72" s="138" t="s">
        <v>482</v>
      </c>
      <c r="E72" s="200">
        <v>0</v>
      </c>
      <c r="F72" s="199">
        <v>0</v>
      </c>
      <c r="G72" s="199">
        <v>0</v>
      </c>
      <c r="H72" s="200">
        <v>0</v>
      </c>
      <c r="I72" s="199">
        <v>0</v>
      </c>
      <c r="J72" s="199">
        <v>0</v>
      </c>
    </row>
    <row r="73" spans="3:10" x14ac:dyDescent="0.3">
      <c r="C73" s="340"/>
      <c r="D73" s="138" t="s">
        <v>483</v>
      </c>
      <c r="E73" s="200">
        <v>0</v>
      </c>
      <c r="F73" s="199">
        <v>0</v>
      </c>
      <c r="G73" s="199">
        <v>0</v>
      </c>
      <c r="H73" s="200">
        <v>0</v>
      </c>
      <c r="I73" s="199">
        <v>0</v>
      </c>
      <c r="J73" s="199">
        <v>0</v>
      </c>
    </row>
    <row r="74" spans="3:10" x14ac:dyDescent="0.3">
      <c r="C74" s="340"/>
      <c r="D74" s="138" t="s">
        <v>484</v>
      </c>
      <c r="E74" s="200"/>
      <c r="F74" s="199"/>
      <c r="G74" s="199"/>
      <c r="H74" s="200"/>
      <c r="I74" s="199"/>
      <c r="J74" s="199"/>
    </row>
    <row r="75" spans="3:10" x14ac:dyDescent="0.3">
      <c r="C75" s="197"/>
      <c r="D75" s="138" t="s">
        <v>485</v>
      </c>
      <c r="E75" s="200">
        <v>0</v>
      </c>
      <c r="F75" s="199">
        <v>0</v>
      </c>
      <c r="G75" s="199">
        <v>0</v>
      </c>
      <c r="H75" s="200">
        <v>0</v>
      </c>
      <c r="I75" s="199">
        <v>0</v>
      </c>
      <c r="J75" s="199">
        <v>0</v>
      </c>
    </row>
    <row r="76" spans="3:10" x14ac:dyDescent="0.3">
      <c r="C76" s="197"/>
      <c r="D76" s="138" t="s">
        <v>486</v>
      </c>
      <c r="E76" s="200">
        <v>0</v>
      </c>
      <c r="F76" s="199">
        <v>0</v>
      </c>
      <c r="G76" s="199">
        <v>0</v>
      </c>
      <c r="H76" s="200">
        <v>0</v>
      </c>
      <c r="I76" s="199">
        <v>0</v>
      </c>
      <c r="J76" s="199">
        <v>0</v>
      </c>
    </row>
    <row r="77" spans="3:10" x14ac:dyDescent="0.3">
      <c r="C77" s="197"/>
      <c r="D77" s="138" t="s">
        <v>487</v>
      </c>
      <c r="E77" s="200">
        <v>0</v>
      </c>
      <c r="F77" s="199">
        <v>0</v>
      </c>
      <c r="G77" s="199">
        <v>0</v>
      </c>
      <c r="H77" s="200">
        <v>0</v>
      </c>
      <c r="I77" s="199">
        <v>0</v>
      </c>
      <c r="J77" s="199">
        <v>0</v>
      </c>
    </row>
    <row r="78" spans="3:10" x14ac:dyDescent="0.3">
      <c r="C78" s="197"/>
      <c r="D78" s="138"/>
      <c r="E78" s="164"/>
      <c r="F78" s="163"/>
      <c r="G78" s="163"/>
      <c r="H78" s="164"/>
      <c r="I78" s="163"/>
      <c r="J78" s="163"/>
    </row>
    <row r="79" spans="3:10" x14ac:dyDescent="0.3">
      <c r="C79" s="338" t="s">
        <v>488</v>
      </c>
      <c r="D79" s="371"/>
      <c r="E79" s="200">
        <f>SUM(E81:E90)</f>
        <v>0</v>
      </c>
      <c r="F79" s="199">
        <f t="shared" ref="F79:J79" si="7">SUM(F81:F90)</f>
        <v>0</v>
      </c>
      <c r="G79" s="199">
        <f t="shared" si="7"/>
        <v>0</v>
      </c>
      <c r="H79" s="200">
        <f t="shared" si="7"/>
        <v>0</v>
      </c>
      <c r="I79" s="199">
        <f t="shared" si="7"/>
        <v>0</v>
      </c>
      <c r="J79" s="199">
        <f t="shared" si="7"/>
        <v>0</v>
      </c>
    </row>
    <row r="80" spans="3:10" x14ac:dyDescent="0.3">
      <c r="C80" s="338" t="s">
        <v>489</v>
      </c>
      <c r="D80" s="371"/>
      <c r="E80" s="200"/>
      <c r="F80" s="199"/>
      <c r="G80" s="199"/>
      <c r="H80" s="200"/>
      <c r="I80" s="199"/>
      <c r="J80" s="199"/>
    </row>
    <row r="81" spans="3:10" x14ac:dyDescent="0.3">
      <c r="C81" s="340"/>
      <c r="D81" s="138" t="s">
        <v>490</v>
      </c>
      <c r="E81" s="200">
        <v>0</v>
      </c>
      <c r="F81" s="199">
        <v>0</v>
      </c>
      <c r="G81" s="199">
        <v>0</v>
      </c>
      <c r="H81" s="200">
        <v>0</v>
      </c>
      <c r="I81" s="199">
        <v>0</v>
      </c>
      <c r="J81" s="199">
        <v>0</v>
      </c>
    </row>
    <row r="82" spans="3:10" x14ac:dyDescent="0.3">
      <c r="C82" s="340"/>
      <c r="D82" s="138" t="s">
        <v>491</v>
      </c>
      <c r="E82" s="200"/>
      <c r="F82" s="199"/>
      <c r="G82" s="199"/>
      <c r="H82" s="200"/>
      <c r="I82" s="199"/>
      <c r="J82" s="199"/>
    </row>
    <row r="83" spans="3:10" x14ac:dyDescent="0.3">
      <c r="C83" s="197"/>
      <c r="D83" s="138" t="s">
        <v>492</v>
      </c>
      <c r="E83" s="200">
        <v>0</v>
      </c>
      <c r="F83" s="199">
        <v>0</v>
      </c>
      <c r="G83" s="199">
        <v>0</v>
      </c>
      <c r="H83" s="200">
        <v>0</v>
      </c>
      <c r="I83" s="199">
        <v>0</v>
      </c>
      <c r="J83" s="199">
        <v>0</v>
      </c>
    </row>
    <row r="84" spans="3:10" x14ac:dyDescent="0.3">
      <c r="C84" s="197"/>
      <c r="D84" s="138" t="s">
        <v>493</v>
      </c>
      <c r="E84" s="200">
        <v>0</v>
      </c>
      <c r="F84" s="199">
        <v>0</v>
      </c>
      <c r="G84" s="199">
        <v>0</v>
      </c>
      <c r="H84" s="200">
        <v>0</v>
      </c>
      <c r="I84" s="199">
        <v>0</v>
      </c>
      <c r="J84" s="199">
        <v>0</v>
      </c>
    </row>
    <row r="85" spans="3:10" x14ac:dyDescent="0.3">
      <c r="C85" s="197"/>
      <c r="D85" s="138" t="s">
        <v>494</v>
      </c>
      <c r="E85" s="200">
        <v>0</v>
      </c>
      <c r="F85" s="199">
        <v>0</v>
      </c>
      <c r="G85" s="199">
        <v>0</v>
      </c>
      <c r="H85" s="200">
        <v>0</v>
      </c>
      <c r="I85" s="199">
        <v>0</v>
      </c>
      <c r="J85" s="199">
        <v>0</v>
      </c>
    </row>
    <row r="86" spans="3:10" x14ac:dyDescent="0.3">
      <c r="C86" s="197"/>
      <c r="D86" s="138" t="s">
        <v>495</v>
      </c>
      <c r="E86" s="200">
        <v>0</v>
      </c>
      <c r="F86" s="199">
        <v>0</v>
      </c>
      <c r="G86" s="199">
        <v>0</v>
      </c>
      <c r="H86" s="200">
        <v>0</v>
      </c>
      <c r="I86" s="199">
        <v>0</v>
      </c>
      <c r="J86" s="199">
        <v>0</v>
      </c>
    </row>
    <row r="87" spans="3:10" x14ac:dyDescent="0.3">
      <c r="C87" s="197"/>
      <c r="D87" s="138" t="s">
        <v>496</v>
      </c>
      <c r="E87" s="200">
        <v>0</v>
      </c>
      <c r="F87" s="199">
        <v>0</v>
      </c>
      <c r="G87" s="199">
        <v>0</v>
      </c>
      <c r="H87" s="200">
        <v>0</v>
      </c>
      <c r="I87" s="199">
        <v>0</v>
      </c>
      <c r="J87" s="199">
        <v>0</v>
      </c>
    </row>
    <row r="88" spans="3:10" x14ac:dyDescent="0.3">
      <c r="C88" s="197"/>
      <c r="D88" s="138" t="s">
        <v>497</v>
      </c>
      <c r="E88" s="200">
        <v>0</v>
      </c>
      <c r="F88" s="199">
        <v>0</v>
      </c>
      <c r="G88" s="199">
        <v>0</v>
      </c>
      <c r="H88" s="200">
        <v>0</v>
      </c>
      <c r="I88" s="199">
        <v>0</v>
      </c>
      <c r="J88" s="199">
        <v>0</v>
      </c>
    </row>
    <row r="89" spans="3:10" x14ac:dyDescent="0.3">
      <c r="C89" s="197"/>
      <c r="D89" s="138" t="s">
        <v>498</v>
      </c>
      <c r="E89" s="200">
        <v>0</v>
      </c>
      <c r="F89" s="199">
        <v>0</v>
      </c>
      <c r="G89" s="199">
        <v>0</v>
      </c>
      <c r="H89" s="200">
        <v>0</v>
      </c>
      <c r="I89" s="199">
        <v>0</v>
      </c>
      <c r="J89" s="199">
        <v>0</v>
      </c>
    </row>
    <row r="90" spans="3:10" x14ac:dyDescent="0.3">
      <c r="C90" s="197"/>
      <c r="D90" s="138" t="s">
        <v>499</v>
      </c>
      <c r="E90" s="200">
        <v>0</v>
      </c>
      <c r="F90" s="199">
        <v>0</v>
      </c>
      <c r="G90" s="199">
        <v>0</v>
      </c>
      <c r="H90" s="200">
        <v>0</v>
      </c>
      <c r="I90" s="199">
        <v>0</v>
      </c>
      <c r="J90" s="199">
        <v>0</v>
      </c>
    </row>
    <row r="91" spans="3:10" x14ac:dyDescent="0.3">
      <c r="C91" s="197"/>
      <c r="D91" s="138"/>
      <c r="E91" s="164"/>
      <c r="F91" s="163"/>
      <c r="G91" s="163"/>
      <c r="H91" s="164"/>
      <c r="I91" s="163"/>
      <c r="J91" s="163"/>
    </row>
    <row r="92" spans="3:10" x14ac:dyDescent="0.3">
      <c r="C92" s="338" t="s">
        <v>500</v>
      </c>
      <c r="D92" s="371"/>
      <c r="E92" s="200">
        <f>SUM(E94:E100)</f>
        <v>0</v>
      </c>
      <c r="F92" s="199">
        <f t="shared" ref="F92:J92" si="8">SUM(F94:F100)</f>
        <v>0</v>
      </c>
      <c r="G92" s="199">
        <f t="shared" si="8"/>
        <v>0</v>
      </c>
      <c r="H92" s="200">
        <f t="shared" si="8"/>
        <v>0</v>
      </c>
      <c r="I92" s="199">
        <f t="shared" si="8"/>
        <v>0</v>
      </c>
      <c r="J92" s="199">
        <f t="shared" si="8"/>
        <v>0</v>
      </c>
    </row>
    <row r="93" spans="3:10" x14ac:dyDescent="0.3">
      <c r="C93" s="338" t="s">
        <v>501</v>
      </c>
      <c r="D93" s="371"/>
      <c r="E93" s="200"/>
      <c r="F93" s="199"/>
      <c r="G93" s="199"/>
      <c r="H93" s="200"/>
      <c r="I93" s="199"/>
      <c r="J93" s="199"/>
    </row>
    <row r="94" spans="3:10" x14ac:dyDescent="0.3">
      <c r="C94" s="340"/>
      <c r="D94" s="138" t="s">
        <v>502</v>
      </c>
      <c r="E94" s="200">
        <v>0</v>
      </c>
      <c r="F94" s="199">
        <v>0</v>
      </c>
      <c r="G94" s="199">
        <v>0</v>
      </c>
      <c r="H94" s="200">
        <v>0</v>
      </c>
      <c r="I94" s="199">
        <v>0</v>
      </c>
      <c r="J94" s="199">
        <v>0</v>
      </c>
    </row>
    <row r="95" spans="3:10" x14ac:dyDescent="0.3">
      <c r="C95" s="340"/>
      <c r="D95" s="138" t="s">
        <v>503</v>
      </c>
      <c r="E95" s="200"/>
      <c r="F95" s="199"/>
      <c r="G95" s="199"/>
      <c r="H95" s="200"/>
      <c r="I95" s="199"/>
      <c r="J95" s="199"/>
    </row>
    <row r="96" spans="3:10" x14ac:dyDescent="0.3">
      <c r="C96" s="340"/>
      <c r="D96" s="138" t="s">
        <v>504</v>
      </c>
      <c r="E96" s="200">
        <v>0</v>
      </c>
      <c r="F96" s="199">
        <v>0</v>
      </c>
      <c r="G96" s="199">
        <v>0</v>
      </c>
      <c r="H96" s="200">
        <v>0</v>
      </c>
      <c r="I96" s="199">
        <v>0</v>
      </c>
      <c r="J96" s="199">
        <v>0</v>
      </c>
    </row>
    <row r="97" spans="3:10" x14ac:dyDescent="0.3">
      <c r="C97" s="340"/>
      <c r="D97" s="138" t="s">
        <v>505</v>
      </c>
      <c r="E97" s="200"/>
      <c r="F97" s="199"/>
      <c r="G97" s="199"/>
      <c r="H97" s="200"/>
      <c r="I97" s="199"/>
      <c r="J97" s="199"/>
    </row>
    <row r="98" spans="3:10" x14ac:dyDescent="0.3">
      <c r="C98" s="197"/>
      <c r="D98" s="138" t="s">
        <v>506</v>
      </c>
      <c r="E98" s="200">
        <v>0</v>
      </c>
      <c r="F98" s="199">
        <v>0</v>
      </c>
      <c r="G98" s="199">
        <v>0</v>
      </c>
      <c r="H98" s="200">
        <v>0</v>
      </c>
      <c r="I98" s="199">
        <v>0</v>
      </c>
      <c r="J98" s="199">
        <v>0</v>
      </c>
    </row>
    <row r="99" spans="3:10" x14ac:dyDescent="0.3">
      <c r="C99" s="197"/>
      <c r="D99" s="138" t="s">
        <v>507</v>
      </c>
      <c r="E99" s="200">
        <v>0</v>
      </c>
      <c r="F99" s="199">
        <v>0</v>
      </c>
      <c r="G99" s="199">
        <v>0</v>
      </c>
      <c r="H99" s="200">
        <v>0</v>
      </c>
      <c r="I99" s="199">
        <v>0</v>
      </c>
      <c r="J99" s="199">
        <v>0</v>
      </c>
    </row>
    <row r="100" spans="3:10" x14ac:dyDescent="0.3">
      <c r="C100" s="197"/>
      <c r="D100" s="138"/>
      <c r="E100" s="200"/>
      <c r="F100" s="199"/>
      <c r="G100" s="199"/>
      <c r="H100" s="200"/>
      <c r="I100" s="199"/>
      <c r="J100" s="199"/>
    </row>
    <row r="101" spans="3:10" x14ac:dyDescent="0.3">
      <c r="C101" s="338" t="s">
        <v>509</v>
      </c>
      <c r="D101" s="371"/>
      <c r="E101" s="161">
        <f>+E58+E16</f>
        <v>229432454</v>
      </c>
      <c r="F101" s="160">
        <f t="shared" ref="F101:J101" si="9">+F58+F16</f>
        <v>0</v>
      </c>
      <c r="G101" s="160">
        <f t="shared" si="9"/>
        <v>229432454</v>
      </c>
      <c r="H101" s="161">
        <f t="shared" si="9"/>
        <v>50262061.850000001</v>
      </c>
      <c r="I101" s="160">
        <f t="shared" si="9"/>
        <v>42898610.43</v>
      </c>
      <c r="J101" s="160">
        <f t="shared" si="9"/>
        <v>179170392.15000001</v>
      </c>
    </row>
    <row r="102" spans="3:10" x14ac:dyDescent="0.3">
      <c r="C102" s="77"/>
      <c r="D102" s="79"/>
      <c r="E102" s="78"/>
      <c r="F102" s="92"/>
      <c r="G102" s="92"/>
      <c r="H102" s="78"/>
      <c r="I102" s="92"/>
      <c r="J102" s="92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 a</vt:lpstr>
      <vt:lpstr>Hoja11</vt:lpstr>
      <vt:lpstr>formato 6b</vt:lpstr>
      <vt:lpstr>formato 6 c</vt:lpstr>
      <vt:lpstr>formato 6 d</vt:lpstr>
      <vt:lpstr>formato 7a</vt:lpstr>
      <vt:lpstr>formato7b</vt:lpstr>
      <vt:lpstr>formato 7c</vt:lpstr>
      <vt:lpstr>formato 7d</vt:lpstr>
      <vt:lpstr>formato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User4</cp:lastModifiedBy>
  <cp:lastPrinted>2017-04-18T20:21:31Z</cp:lastPrinted>
  <dcterms:created xsi:type="dcterms:W3CDTF">2016-11-25T14:52:45Z</dcterms:created>
  <dcterms:modified xsi:type="dcterms:W3CDTF">2017-04-21T17:06:19Z</dcterms:modified>
</cp:coreProperties>
</file>