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tabRatio="707" activeTab="0"/>
  </bookViews>
  <sheets>
    <sheet name="1" sheetId="3" r:id="rId1"/>
    <sheet name="2" sheetId="2" r:id="rId2"/>
    <sheet name="3" sheetId="5" r:id="rId3"/>
    <sheet name="4" sheetId="7" r:id="rId4"/>
    <sheet name="5" sheetId="8" r:id="rId5"/>
    <sheet name="6A" sheetId="9" r:id="rId6"/>
    <sheet name="6B" sheetId="10" r:id="rId7"/>
    <sheet name="6C" sheetId="11" r:id="rId8"/>
    <sheet name="6D" sheetId="12" r:id="rId9"/>
  </sheets>
  <definedNames>
    <definedName name="_xlnm.Print_Area" localSheetId="0">'1'!$A$1:$G$87</definedName>
    <definedName name="_xlnm.Print_Area" localSheetId="1">'2'!$A$1:$I$46</definedName>
    <definedName name="_xlnm.Print_Area" localSheetId="2">'3'!$A$1:$K$25</definedName>
    <definedName name="_xlnm.Print_Area" localSheetId="3">'4'!$A$1:$E$84</definedName>
    <definedName name="_xlnm.Print_Area" localSheetId="4">'5'!$A$1:$J$85</definedName>
    <definedName name="_xlnm.Print_Area" localSheetId="5">'6A'!$A$1:$H$165</definedName>
    <definedName name="_xlnm.Print_Area" localSheetId="6">'6B'!$A$1:$G$24</definedName>
    <definedName name="_xlnm.Print_Area" localSheetId="7">'6C'!$A$1:$H$89</definedName>
    <definedName name="_xlnm.Print_Area" localSheetId="8">'6D'!$A$1:$G$38</definedName>
    <definedName name="OLE_LINK1" localSheetId="0">'1'!$A$1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<sst xmlns="http://schemas.openxmlformats.org/spreadsheetml/2006/main" count="630" uniqueCount="445">
  <si>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</si>
  <si>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</si>
  <si>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</si>
  <si>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</si>
  <si>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</si>
  <si>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</si>
  <si>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</si>
  <si>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</si>
  <si>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</si>
  <si>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</si>
  <si>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</si>
  <si>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</si>
  <si>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</si>
  <si>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</si>
  <si>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</si>
  <si>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</si>
  <si>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</si>
  <si>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</si>
  <si>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</si>
  <si>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</si>
  <si>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</si>
  <si>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</si>
  <si>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</si>
  <si>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</si>
  <si>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</si>
  <si>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</si>
  <si>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</si>
  <si>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</si>
  <si>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</si>
  <si>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</si>
  <si>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</si>
  <si>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</si>
  <si>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</si>
  <si>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</si>
  <si>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</si>
  <si>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</si>
  <si>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</si>
  <si>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</si>
  <si>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</si>
  <si>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</si>
  <si>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</si>
  <si>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</si>
  <si>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</si>
  <si>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</si>
  <si>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</si>
  <si>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</si>
  <si>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</si>
  <si>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</si>
  <si>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</si>
  <si>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</si>
  <si>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</si>
  <si>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</si>
  <si>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</si>
  <si>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</si>
  <si>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</si>
  <si>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</si>
  <si>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</si>
  <si>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</si>
  <si>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</si>
  <si>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</si>
  <si>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</si>
  <si>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</si>
  <si>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</si>
  <si>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</si>
  <si>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</si>
  <si>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</si>
  <si>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</si>
  <si>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</si>
  <si>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</si>
  <si>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</si>
  <si>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</si>
  <si>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</si>
  <si>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</si>
  <si>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</si>
  <si>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</si>
  <si>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</si>
  <si>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</si>
  <si>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</si>
  <si>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</si>
  <si>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</si>
  <si>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</si>
  <si>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</si>
  <si>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</si>
  <si>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</si>
  <si>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</si>
  <si>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</si>
  <si>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</si>
  <si>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</si>
  <si>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</si>
  <si>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</si>
  <si>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</si>
  <si>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</si>
  <si>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</si>
  <si>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</si>
  <si>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</si>
  <si>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</si>
  <si>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</si>
  <si>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</si>
  <si>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</si>
  <si>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</si>
  <si>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</si>
  <si>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</si>
  <si>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</si>
  <si>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</si>
  <si>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</si>
  <si>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</si>
  <si>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</si>
  <si>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</si>
  <si>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</si>
  <si>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</si>
  <si>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</si>
  <si>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</si>
  <si>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</si>
  <si>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</si>
  <si>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</si>
  <si>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</si>
  <si>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</si>
  <si>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</si>
  <si>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</si>
  <si>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</si>
  <si>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</si>
  <si>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</si>
  <si>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</si>
  <si>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</si>
  <si>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</si>
  <si>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</si>
  <si>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</si>
  <si>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</si>
  <si>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</si>
  <si>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</si>
  <si>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</si>
  <si>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</si>
  <si>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</si>
  <si>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</si>
  <si>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</si>
  <si>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</si>
  <si>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</si>
  <si>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</si>
  <si>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</si>
  <si>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</si>
  <si>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</si>
  <si>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</si>
  <si>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</si>
  <si>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</si>
  <si>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</si>
  <si>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</si>
  <si>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</si>
  <si>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</si>
  <si>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</si>
  <si>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</si>
  <si>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</si>
  <si>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</si>
  <si>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</si>
  <si>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</si>
  <si>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</si>
  <si>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</si>
  <si>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</si>
  <si>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</si>
  <si>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</si>
  <si>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</si>
  <si>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</si>
  <si>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</si>
  <si>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</si>
  <si>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</si>
  <si>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</si>
  <si>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</si>
  <si>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</si>
  <si>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</si>
  <si>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</si>
  <si>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</si>
  <si>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</si>
  <si>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</si>
  <si>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</si>
  <si>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</si>
  <si>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</si>
  <si>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</si>
  <si>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</si>
  <si>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</si>
  <si>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</si>
  <si>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</si>
  <si>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</si>
  <si>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</si>
  <si>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</si>
  <si>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</si>
  <si>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</si>
  <si>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</si>
  <si>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</si>
  <si>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</si>
  <si>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</si>
  <si>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</si>
  <si>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</si>
  <si>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</si>
  <si>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</si>
  <si>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</si>
  <si>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</si>
  <si>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</si>
  <si>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</si>
  <si>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</si>
  <si>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</si>
  <si>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</si>
  <si>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</si>
  <si>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</si>
  <si>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</si>
  <si>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</si>
  <si>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</si>
  <si>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</si>
  <si>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</si>
  <si>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</si>
  <si>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</si>
  <si>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</si>
  <si>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</si>
  <si>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</si>
  <si>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</si>
  <si>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</si>
  <si>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</si>
  <si>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</si>
  <si>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</si>
  <si>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</si>
  <si>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</si>
  <si>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</si>
  <si>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</si>
  <si>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</si>
  <si>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</si>
  <si>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</si>
  <si>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</si>
  <si>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</si>
  <si>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</si>
  <si>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</si>
  <si>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</si>
  <si>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</si>
  <si>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</si>
  <si>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</si>
  <si>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</si>
  <si>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</si>
  <si>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</si>
  <si>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</si>
  <si>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</si>
  <si>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</si>
  <si>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</si>
  <si>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</si>
  <si>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</si>
  <si>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</si>
  <si>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</si>
  <si>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</si>
  <si>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</si>
  <si>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</si>
  <si>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</si>
  <si>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</si>
  <si>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</si>
  <si>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</si>
  <si>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</si>
  <si>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</si>
  <si>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</si>
  <si>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</si>
  <si>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</si>
  <si>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</si>
  <si>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</si>
  <si>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</si>
  <si>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</si>
  <si>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</si>
  <si>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</si>
  <si>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</si>
  <si>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</si>
  <si>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</si>
  <si>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</si>
  <si>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</si>
  <si>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</si>
  <si>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</si>
  <si>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</si>
  <si>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</si>
  <si>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</si>
  <si>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</si>
  <si>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</si>
  <si>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</si>
  <si>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</si>
  <si>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</si>
  <si>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</si>
  <si>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</si>
  <si>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</si>
  <si>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</si>
  <si>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</si>
  <si>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</si>
  <si>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</si>
  <si>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</si>
  <si>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</si>
  <si>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</si>
  <si>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</si>
  <si>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</si>
  <si>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</si>
  <si>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</si>
  <si>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</si>
  <si>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</si>
  <si>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</si>
  <si>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</si>
  <si>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</si>
  <si>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</si>
  <si>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</si>
  <si>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</si>
  <si>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</si>
  <si>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</si>
  <si>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</si>
  <si>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</si>
  <si>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</si>
  <si>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</si>
  <si>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</si>
  <si>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</si>
  <si>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</si>
  <si>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</si>
  <si>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</si>
  <si>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</si>
  <si>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</si>
  <si>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</si>
  <si>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</si>
  <si>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</si>
  <si>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</si>
  <si>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</si>
  <si>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</si>
  <si>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</si>
  <si>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</si>
  <si>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</si>
  <si>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</si>
  <si>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</si>
  <si>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</si>
  <si>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</si>
  <si>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</si>
  <si>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</si>
  <si>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</si>
  <si>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</si>
  <si>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</si>
  <si>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</si>
  <si>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</si>
  <si>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</si>
  <si>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</si>
  <si>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</si>
  <si>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</si>
  <si>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</si>
  <si>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</si>
  <si>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</si>
  <si>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</si>
  <si>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</si>
  <si>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</si>
  <si>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</si>
  <si>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</si>
  <si>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</si>
  <si>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</si>
  <si>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</si>
  <si>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</si>
  <si>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</si>
  <si>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</si>
  <si>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</si>
  <si>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</si>
  <si>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</si>
  <si>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</si>
  <si>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</si>
  <si>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</si>
  <si>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</si>
  <si>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</si>
  <si>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</si>
  <si>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</si>
  <si>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</si>
  <si>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</si>
  <si>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</si>
  <si>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</si>
  <si>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</si>
  <si>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</si>
  <si>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</si>
  <si>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</si>
  <si>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</si>
  <si>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</si>
  <si>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</si>
  <si>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</si>
  <si>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</si>
  <si>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</si>
  <si>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</si>
  <si>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</si>
  <si>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</si>
  <si>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</si>
  <si>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</si>
  <si>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</si>
  <si>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</si>
  <si>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</si>
  <si>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</si>
  <si>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</si>
  <si>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</si>
  <si>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</si>
  <si>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</si>
  <si>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</si>
  <si>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</si>
  <si>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</si>
  <si>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</si>
  <si>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</si>
  <si>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</si>
  <si>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</si>
  <si>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</si>
  <si>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</si>
  <si>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</si>
  <si>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</si>
  <si>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</si>
  <si>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</si>
  <si>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</si>
  <si>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</si>
  <si>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</si>
  <si>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</si>
  <si>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</si>
  <si>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</si>
  <si>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</si>
  <si>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</si>
  <si>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</si>
  <si>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</si>
  <si>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</si>
  <si>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</si>
  <si>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</si>
  <si>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</si>
  <si>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</si>
  <si>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</si>
  <si>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</si>
  <si>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</si>
  <si>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</si>
  <si>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</si>
  <si>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</si>
  <si>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</si>
  <si>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</si>
  <si>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</si>
  <si>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</si>
  <si>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</si>
  <si>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</si>
  <si>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</si>
  <si>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</si>
  <si>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</si>
  <si>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</si>
  <si>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</si>
  <si>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</si>
  <si>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</si>
  <si>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</si>
  <si>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</si>
  <si>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</si>
  <si>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</si>
  <si>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</si>
  <si>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UNIVERSIDAD POLITECNICA DE TLAXCALA REGION PONIENTE</t>
  </si>
  <si>
    <t>Secretaria Administrativa</t>
  </si>
  <si>
    <t>Rectoria</t>
  </si>
  <si>
    <t>Al 31 de diciembre de 2016 y al 31 de marzo de 2017</t>
  </si>
  <si>
    <t>31 de diciembre de 2016</t>
  </si>
  <si>
    <t>Del 1 de enero al 31 de marzo de 2017</t>
  </si>
  <si>
    <t>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</si>
</sst>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rgb="FFFF0000"/>
      <name val="Arial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mediumGray">
        <fgColor theme="4" tint="-0.4999699890613556"/>
      </patternFill>
    </fill>
  </fills>
  <borders count="20">
    <border>
      <left/>
      <right/>
      <top/>
      <bottom/>
      <diagonal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>
        <color rgb="FF000000"/>
      </left>
      <right style="medium"/>
      <top/>
      <bottom/>
    </border>
    <border>
      <left/>
      <right style="medium">
        <color rgb="FF000000"/>
      </right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3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2" borderId="2" xfId="0" applyFill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indent="1"/>
    </xf>
    <xf numFmtId="0" fontId="2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justify" vertical="center"/>
    </xf>
    <xf numFmtId="0" fontId="8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2" fillId="0" borderId="8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5" xfId="0" applyFont="1" applyBorder="1" applyAlignment="1">
      <alignment horizontal="justify" vertical="center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43" fontId="4" fillId="0" borderId="1" xfId="0" applyNumberFormat="1" applyFont="1" applyBorder="1" applyAlignment="1">
      <alignment horizontal="justify" vertical="center" wrapText="1"/>
    </xf>
    <xf numFmtId="43" fontId="4" fillId="0" borderId="2" xfId="0" applyNumberFormat="1" applyFont="1" applyBorder="1" applyAlignment="1">
      <alignment horizontal="justify" vertical="center" wrapText="1"/>
    </xf>
    <xf numFmtId="43" fontId="0" fillId="0" borderId="0" xfId="0" applyNumberFormat="1" applyAlignment="1">
      <alignment wrapText="1"/>
    </xf>
    <xf numFmtId="43" fontId="2" fillId="0" borderId="1" xfId="0" applyNumberFormat="1" applyFont="1" applyBorder="1" applyAlignment="1">
      <alignment horizontal="justify" vertical="center" wrapText="1"/>
    </xf>
    <xf numFmtId="43" fontId="8" fillId="0" borderId="1" xfId="0" applyNumberFormat="1" applyFont="1" applyBorder="1" applyAlignment="1">
      <alignment horizontal="justify" vertical="center" wrapText="1"/>
    </xf>
    <xf numFmtId="43" fontId="5" fillId="0" borderId="1" xfId="0" applyNumberFormat="1" applyFont="1" applyBorder="1" applyAlignment="1">
      <alignment horizontal="justify" vertical="center"/>
    </xf>
    <xf numFmtId="43" fontId="3" fillId="0" borderId="1" xfId="0" applyNumberFormat="1" applyFont="1" applyBorder="1" applyAlignment="1">
      <alignment horizontal="justify" vertical="center"/>
    </xf>
    <xf numFmtId="43" fontId="4" fillId="0" borderId="1" xfId="0" applyNumberFormat="1" applyFont="1" applyBorder="1" applyAlignment="1">
      <alignment horizontal="justify" vertical="center"/>
    </xf>
    <xf numFmtId="43" fontId="0" fillId="0" borderId="0" xfId="0" applyNumberFormat="1" applyAlignment="1">
      <alignment/>
    </xf>
    <xf numFmtId="43" fontId="8" fillId="0" borderId="0" xfId="0" applyNumberFormat="1" applyFont="1" applyBorder="1" applyAlignment="1">
      <alignment horizontal="justify" vertical="center" wrapText="1"/>
    </xf>
    <xf numFmtId="43" fontId="12" fillId="0" borderId="0" xfId="0" applyNumberFormat="1" applyFont="1" applyBorder="1" applyAlignment="1">
      <alignment horizontal="justify" vertical="center" wrapText="1"/>
    </xf>
    <xf numFmtId="0" fontId="0" fillId="0" borderId="0" xfId="0" applyFill="1" applyBorder="1" applyAlignment="1">
      <alignment/>
    </xf>
    <xf numFmtId="43" fontId="4" fillId="0" borderId="0" xfId="0" applyNumberFormat="1" applyFont="1" applyFill="1" applyBorder="1" applyAlignment="1">
      <alignment horizontal="justify" vertical="center"/>
    </xf>
    <xf numFmtId="43" fontId="8" fillId="0" borderId="1" xfId="0" applyNumberFormat="1" applyFont="1" applyBorder="1" applyAlignment="1">
      <alignment horizontal="center" vertical="center"/>
    </xf>
    <xf numFmtId="43" fontId="2" fillId="0" borderId="2" xfId="0" applyNumberFormat="1" applyFont="1" applyBorder="1" applyAlignment="1">
      <alignment horizontal="center" vertical="center"/>
    </xf>
    <xf numFmtId="43" fontId="10" fillId="0" borderId="5" xfId="0" applyNumberFormat="1" applyFont="1" applyBorder="1" applyAlignment="1">
      <alignment horizontal="center" vertical="center"/>
    </xf>
    <xf numFmtId="43" fontId="10" fillId="0" borderId="2" xfId="0" applyNumberFormat="1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43" fontId="10" fillId="0" borderId="6" xfId="0" applyNumberFormat="1" applyFont="1" applyBorder="1" applyAlignment="1">
      <alignment horizontal="center" vertical="center"/>
    </xf>
    <xf numFmtId="43" fontId="0" fillId="0" borderId="0" xfId="0" applyNumberFormat="1"/>
    <xf numFmtId="0" fontId="13" fillId="0" borderId="0" xfId="0" applyFont="1"/>
    <xf numFmtId="43" fontId="13" fillId="0" borderId="0" xfId="0" applyNumberFormat="1" applyFont="1"/>
    <xf numFmtId="44" fontId="0" fillId="0" borderId="0" xfId="20" applyFont="1"/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6" xfId="0" applyNumberFormat="1" applyFont="1" applyBorder="1" applyAlignment="1">
      <alignment horizontal="right" vertical="center" wrapText="1"/>
    </xf>
    <xf numFmtId="4" fontId="4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3" fillId="0" borderId="3" xfId="0" applyNumberFormat="1" applyFont="1" applyBorder="1" applyAlignment="1">
      <alignment horizontal="right" vertical="center" wrapText="1"/>
    </xf>
    <xf numFmtId="43" fontId="3" fillId="0" borderId="2" xfId="0" applyNumberFormat="1" applyFont="1" applyBorder="1" applyAlignment="1">
      <alignment horizontal="justify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5" fillId="3" borderId="1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11" fillId="0" borderId="7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Fill="1" applyAlignment="1">
      <alignment wrapText="1"/>
    </xf>
    <xf numFmtId="0" fontId="3" fillId="0" borderId="1" xfId="0" applyFont="1" applyFill="1" applyBorder="1" applyAlignment="1">
      <alignment horizontal="justify" vertical="center" wrapText="1"/>
    </xf>
    <xf numFmtId="4" fontId="4" fillId="0" borderId="2" xfId="0" applyNumberFormat="1" applyFont="1" applyFill="1" applyBorder="1" applyAlignment="1">
      <alignment horizontal="right" vertical="center" wrapText="1"/>
    </xf>
    <xf numFmtId="0" fontId="4" fillId="0" borderId="4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4" fontId="4" fillId="0" borderId="5" xfId="0" applyNumberFormat="1" applyFont="1" applyBorder="1" applyAlignment="1">
      <alignment horizontal="right" vertical="center" wrapText="1"/>
    </xf>
    <xf numFmtId="43" fontId="2" fillId="0" borderId="1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right" vertical="center" wrapText="1"/>
    </xf>
    <xf numFmtId="43" fontId="10" fillId="0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left" vertical="center" wrapText="1"/>
    </xf>
    <xf numFmtId="43" fontId="4" fillId="0" borderId="0" xfId="0" applyNumberFormat="1" applyFont="1" applyFill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5" fillId="0" borderId="7" xfId="0" applyFont="1" applyBorder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2" xfId="0" applyFont="1" applyBorder="1" applyAlignment="1">
      <alignment horizontal="justify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justify" vertical="center"/>
    </xf>
    <xf numFmtId="0" fontId="8" fillId="0" borderId="11" xfId="0" applyFont="1" applyBorder="1" applyAlignment="1">
      <alignment horizontal="justify" vertical="center"/>
    </xf>
    <xf numFmtId="0" fontId="8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/>
    </xf>
    <xf numFmtId="0" fontId="8" fillId="0" borderId="18" xfId="0" applyFont="1" applyBorder="1" applyAlignment="1">
      <alignment horizontal="justify" vertical="center"/>
    </xf>
    <xf numFmtId="0" fontId="11" fillId="0" borderId="7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6" xfId="0" applyFont="1" applyBorder="1" applyAlignment="1">
      <alignment horizontal="justify" vertical="center"/>
    </xf>
    <xf numFmtId="0" fontId="2" fillId="0" borderId="19" xfId="0" applyFont="1" applyBorder="1" applyAlignment="1">
      <alignment horizontal="justify" vertical="center"/>
    </xf>
    <xf numFmtId="0" fontId="2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1876425</xdr:colOff>
      <xdr:row>85</xdr:row>
      <xdr:rowOff>9525</xdr:rowOff>
    </xdr:from>
    <xdr:to>
      <xdr:col>4</xdr:col>
      <xdr:colOff>2114550</xdr:colOff>
      <xdr:row>86</xdr:row>
      <xdr:rowOff>180975</xdr:rowOff>
    </xdr:to>
    <xdr:sp macro="" textlink="">
      <xdr:nvSpPr>
        <xdr:cNvPr id="3" name="CuadroTexto 2"/>
        <xdr:cNvSpPr txBox="1"/>
      </xdr:nvSpPr>
      <xdr:spPr>
        <a:xfrm>
          <a:off x="1876425" y="163163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44</xdr:row>
      <xdr:rowOff>0</xdr:rowOff>
    </xdr:from>
    <xdr:to>
      <xdr:col>7</xdr:col>
      <xdr:colOff>590550</xdr:colOff>
      <xdr:row>45</xdr:row>
      <xdr:rowOff>171450</xdr:rowOff>
    </xdr:to>
    <xdr:sp macro="" textlink="">
      <xdr:nvSpPr>
        <xdr:cNvPr id="3" name="CuadroTexto 2"/>
        <xdr:cNvSpPr txBox="1"/>
      </xdr:nvSpPr>
      <xdr:spPr>
        <a:xfrm>
          <a:off x="647700" y="87725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1771650</xdr:colOff>
      <xdr:row>23</xdr:row>
      <xdr:rowOff>9525</xdr:rowOff>
    </xdr:from>
    <xdr:to>
      <xdr:col>7</xdr:col>
      <xdr:colOff>704850</xdr:colOff>
      <xdr:row>24</xdr:row>
      <xdr:rowOff>180975</xdr:rowOff>
    </xdr:to>
    <xdr:sp macro="" textlink="">
      <xdr:nvSpPr>
        <xdr:cNvPr id="3" name="CuadroTexto 2"/>
        <xdr:cNvSpPr txBox="1"/>
      </xdr:nvSpPr>
      <xdr:spPr>
        <a:xfrm>
          <a:off x="1771650" y="5238750"/>
          <a:ext cx="54292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81</xdr:row>
      <xdr:rowOff>152400</xdr:rowOff>
    </xdr:from>
    <xdr:to>
      <xdr:col>4</xdr:col>
      <xdr:colOff>609600</xdr:colOff>
      <xdr:row>83</xdr:row>
      <xdr:rowOff>180975</xdr:rowOff>
    </xdr:to>
    <xdr:sp macro="" textlink="">
      <xdr:nvSpPr>
        <xdr:cNvPr id="2" name="CuadroTexto 1"/>
        <xdr:cNvSpPr txBox="1"/>
      </xdr:nvSpPr>
      <xdr:spPr>
        <a:xfrm>
          <a:off x="257175" y="12982575"/>
          <a:ext cx="47244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RECTOR		               SECRETARIO ADMINISTRATIVO</a:t>
          </a:r>
          <a:endParaRPr lang="es-MX" sz="7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83</xdr:row>
      <xdr:rowOff>19050</xdr:rowOff>
    </xdr:from>
    <xdr:to>
      <xdr:col>7</xdr:col>
      <xdr:colOff>19050</xdr:colOff>
      <xdr:row>84</xdr:row>
      <xdr:rowOff>190500</xdr:rowOff>
    </xdr:to>
    <xdr:sp macro="" textlink="">
      <xdr:nvSpPr>
        <xdr:cNvPr id="3" name="CuadroTexto 2"/>
        <xdr:cNvSpPr txBox="1"/>
      </xdr:nvSpPr>
      <xdr:spPr>
        <a:xfrm>
          <a:off x="1104900" y="1595437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163</xdr:row>
      <xdr:rowOff>19050</xdr:rowOff>
    </xdr:from>
    <xdr:to>
      <xdr:col>6</xdr:col>
      <xdr:colOff>228600</xdr:colOff>
      <xdr:row>165</xdr:row>
      <xdr:rowOff>0</xdr:rowOff>
    </xdr:to>
    <xdr:sp macro="" textlink="">
      <xdr:nvSpPr>
        <xdr:cNvPr id="3" name="CuadroTexto 2"/>
        <xdr:cNvSpPr txBox="1"/>
      </xdr:nvSpPr>
      <xdr:spPr>
        <a:xfrm>
          <a:off x="942975" y="30794325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21</xdr:row>
      <xdr:rowOff>180975</xdr:rowOff>
    </xdr:from>
    <xdr:to>
      <xdr:col>5</xdr:col>
      <xdr:colOff>762000</xdr:colOff>
      <xdr:row>23</xdr:row>
      <xdr:rowOff>171450</xdr:rowOff>
    </xdr:to>
    <xdr:sp macro="" textlink="">
      <xdr:nvSpPr>
        <xdr:cNvPr id="2" name="CuadroTexto 1"/>
        <xdr:cNvSpPr txBox="1"/>
      </xdr:nvSpPr>
      <xdr:spPr>
        <a:xfrm>
          <a:off x="333375" y="4238625"/>
          <a:ext cx="542925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87</xdr:row>
      <xdr:rowOff>19050</xdr:rowOff>
    </xdr:from>
    <xdr:to>
      <xdr:col>7</xdr:col>
      <xdr:colOff>95250</xdr:colOff>
      <xdr:row>88</xdr:row>
      <xdr:rowOff>190500</xdr:rowOff>
    </xdr:to>
    <xdr:sp macro="" textlink="">
      <xdr:nvSpPr>
        <xdr:cNvPr id="3" name="CuadroTexto 2"/>
        <xdr:cNvSpPr txBox="1"/>
      </xdr:nvSpPr>
      <xdr:spPr>
        <a:xfrm>
          <a:off x="714375" y="14801850"/>
          <a:ext cx="54387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35</xdr:row>
      <xdr:rowOff>180975</xdr:rowOff>
    </xdr:from>
    <xdr:to>
      <xdr:col>5</xdr:col>
      <xdr:colOff>704850</xdr:colOff>
      <xdr:row>37</xdr:row>
      <xdr:rowOff>161925</xdr:rowOff>
    </xdr:to>
    <xdr:sp macro="" textlink="">
      <xdr:nvSpPr>
        <xdr:cNvPr id="2" name="CuadroTexto 1"/>
        <xdr:cNvSpPr txBox="1"/>
      </xdr:nvSpPr>
      <xdr:spPr>
        <a:xfrm>
          <a:off x="609600" y="6829425"/>
          <a:ext cx="544830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s-MX" sz="700"/>
            <a:t>                      M.C. LEONCIO GONZALEZ FERNANDEZ	</a:t>
          </a:r>
          <a:r>
            <a:rPr lang="es-MX" sz="700" baseline="0"/>
            <a:t> 		</a:t>
          </a:r>
          <a:r>
            <a:rPr lang="es-MX" sz="700"/>
            <a:t>ING.</a:t>
          </a:r>
          <a:r>
            <a:rPr lang="es-MX" sz="700" baseline="0"/>
            <a:t> JOSE ANTONIO OLIVARES HERNANDEZ</a:t>
          </a:r>
        </a:p>
        <a:p>
          <a:r>
            <a:rPr lang="es-MX" sz="700" baseline="0"/>
            <a:t>	   RECTOR			               SECRETARIO ADMINISTRATIVO</a:t>
          </a:r>
          <a:endParaRPr lang="es-MX" sz="7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J81"/>
  <sheetViews>
    <sheetView tabSelected="1" view="pageBreakPreview" zoomScale="120" zoomScaleSheetLayoutView="120" workbookViewId="0" topLeftCell="A49">
      <selection activeCell="G55" sqref="G55"/>
    </sheetView>
  </sheetViews>
  <sheetFormatPr defaultColWidth="11.421875" defaultRowHeight="15"/>
  <cols>
    <col min="1" max="1" width="43.7109375" style="0" customWidth="1"/>
    <col min="5" max="5" width="43.7109375" style="0" customWidth="1"/>
    <col min="6" max="6" width="11.421875" style="0" customWidth="1"/>
    <col min="8" max="8" width="12.8515625" style="0" bestFit="1" customWidth="1"/>
  </cols>
  <sheetData>
    <row r="1" spans="1:7" ht="15">
      <c r="A1" s="149" t="s">
        <v>438</v>
      </c>
      <c r="B1" s="150"/>
      <c r="C1" s="150"/>
      <c r="D1" s="150"/>
      <c r="E1" s="150"/>
      <c r="F1" s="150"/>
      <c r="G1" s="151"/>
    </row>
    <row r="2" spans="1:7" ht="15" customHeight="1">
      <c r="A2" s="152" t="s">
        <v>0</v>
      </c>
      <c r="B2" s="153"/>
      <c r="C2" s="153"/>
      <c r="D2" s="153"/>
      <c r="E2" s="153"/>
      <c r="F2" s="153"/>
      <c r="G2" s="154"/>
    </row>
    <row r="3" spans="1:7" ht="15" customHeight="1">
      <c r="A3" s="152" t="s">
        <v>441</v>
      </c>
      <c r="B3" s="153"/>
      <c r="C3" s="153"/>
      <c r="D3" s="153"/>
      <c r="E3" s="153"/>
      <c r="F3" s="153"/>
      <c r="G3" s="154"/>
    </row>
    <row r="4" spans="1:7" ht="15.75" thickBot="1">
      <c r="A4" s="155" t="s">
        <v>1</v>
      </c>
      <c r="B4" s="156"/>
      <c r="C4" s="156"/>
      <c r="D4" s="156"/>
      <c r="E4" s="156"/>
      <c r="F4" s="156"/>
      <c r="G4" s="157"/>
    </row>
    <row r="5" spans="1:7" s="50" customFormat="1" ht="17.25" thickBot="1">
      <c r="A5" s="141" t="s">
        <v>2</v>
      </c>
      <c r="B5" s="142">
        <v>2017</v>
      </c>
      <c r="C5" s="142" t="s">
        <v>442</v>
      </c>
      <c r="D5" s="143"/>
      <c r="E5" s="144" t="s">
        <v>2</v>
      </c>
      <c r="F5" s="142">
        <v>2017</v>
      </c>
      <c r="G5" s="142" t="s">
        <v>442</v>
      </c>
    </row>
    <row r="6" spans="1:7" s="50" customFormat="1" ht="15">
      <c r="A6" s="5" t="s">
        <v>3</v>
      </c>
      <c r="B6" s="1"/>
      <c r="C6" s="1"/>
      <c r="D6" s="88"/>
      <c r="E6" s="1" t="s">
        <v>4</v>
      </c>
      <c r="F6" s="1"/>
      <c r="G6" s="1"/>
    </row>
    <row r="7" spans="1:7" s="50" customFormat="1" ht="15">
      <c r="A7" s="5" t="s">
        <v>5</v>
      </c>
      <c r="B7" s="3"/>
      <c r="C7" s="3"/>
      <c r="D7" s="88"/>
      <c r="E7" s="1" t="s">
        <v>6</v>
      </c>
      <c r="F7" s="3"/>
      <c r="G7" s="3"/>
    </row>
    <row r="8" spans="1:7" s="50" customFormat="1" ht="15">
      <c r="A8" s="6" t="s">
        <v>7</v>
      </c>
      <c r="B8" s="99">
        <f>+B9+B10+B11+B12+B13+B14+B15</f>
        <v>429992</v>
      </c>
      <c r="C8" s="122">
        <f>+C9+C10+C11+C12+C13+C14+C15</f>
        <v>5635013</v>
      </c>
      <c r="D8" s="140"/>
      <c r="E8" s="123" t="s">
        <v>8</v>
      </c>
      <c r="F8" s="122">
        <f>+F9+F10+F11+F12+F13+F14+F15+F16+F17</f>
        <v>709073</v>
      </c>
      <c r="G8" s="122">
        <f>+G9+G10+G11+G12+G13+G14+G15+G16+G17</f>
        <v>6382041</v>
      </c>
    </row>
    <row r="9" spans="1:8" s="50" customFormat="1" ht="15">
      <c r="A9" s="6" t="s">
        <v>9</v>
      </c>
      <c r="B9" s="99">
        <v>18834</v>
      </c>
      <c r="C9" s="122">
        <v>18834</v>
      </c>
      <c r="D9" s="140"/>
      <c r="E9" s="123" t="s">
        <v>10</v>
      </c>
      <c r="F9" s="122">
        <v>0</v>
      </c>
      <c r="G9" s="122">
        <v>568735</v>
      </c>
      <c r="H9" s="61"/>
    </row>
    <row r="10" spans="1:9" s="50" customFormat="1" ht="15">
      <c r="A10" s="6" t="s">
        <v>11</v>
      </c>
      <c r="B10" s="99">
        <v>402693</v>
      </c>
      <c r="C10" s="122">
        <v>632159</v>
      </c>
      <c r="D10" s="145"/>
      <c r="E10" s="123" t="s">
        <v>12</v>
      </c>
      <c r="F10" s="122">
        <v>53525</v>
      </c>
      <c r="G10" s="122">
        <v>3385706</v>
      </c>
      <c r="H10" s="61"/>
      <c r="I10" s="61"/>
    </row>
    <row r="11" spans="1:7" s="50" customFormat="1" ht="15">
      <c r="A11" s="6" t="s">
        <v>13</v>
      </c>
      <c r="B11" s="99">
        <v>0</v>
      </c>
      <c r="C11" s="122">
        <v>13409</v>
      </c>
      <c r="D11" s="140"/>
      <c r="E11" s="123" t="s">
        <v>14</v>
      </c>
      <c r="F11" s="122">
        <v>0</v>
      </c>
      <c r="G11" s="122">
        <v>1648842</v>
      </c>
    </row>
    <row r="12" spans="1:8" s="50" customFormat="1" ht="15">
      <c r="A12" s="6" t="s">
        <v>15</v>
      </c>
      <c r="B12" s="99">
        <v>0</v>
      </c>
      <c r="C12" s="122">
        <v>4970611</v>
      </c>
      <c r="D12" s="140"/>
      <c r="E12" s="123" t="s">
        <v>16</v>
      </c>
      <c r="F12" s="122">
        <v>0</v>
      </c>
      <c r="G12" s="122">
        <v>0</v>
      </c>
      <c r="H12" s="61"/>
    </row>
    <row r="13" spans="1:9" s="50" customFormat="1" ht="15">
      <c r="A13" s="6" t="s">
        <v>17</v>
      </c>
      <c r="B13" s="99">
        <v>0</v>
      </c>
      <c r="C13" s="122">
        <v>0</v>
      </c>
      <c r="D13" s="140"/>
      <c r="E13" s="123" t="s">
        <v>18</v>
      </c>
      <c r="F13" s="122">
        <v>0</v>
      </c>
      <c r="G13" s="122">
        <v>2551</v>
      </c>
      <c r="I13" s="61"/>
    </row>
    <row r="14" spans="1:8" s="50" customFormat="1" ht="15">
      <c r="A14" s="6" t="s">
        <v>19</v>
      </c>
      <c r="B14" s="99">
        <v>0</v>
      </c>
      <c r="C14" s="122">
        <v>0</v>
      </c>
      <c r="D14" s="140"/>
      <c r="E14" s="123" t="s">
        <v>20</v>
      </c>
      <c r="F14" s="122">
        <v>0</v>
      </c>
      <c r="G14" s="122">
        <v>0</v>
      </c>
      <c r="H14" s="61"/>
    </row>
    <row r="15" spans="1:7" s="50" customFormat="1" ht="15">
      <c r="A15" s="6" t="s">
        <v>21</v>
      </c>
      <c r="B15" s="99">
        <v>8465</v>
      </c>
      <c r="C15" s="122">
        <v>0</v>
      </c>
      <c r="D15" s="140"/>
      <c r="E15" s="123" t="s">
        <v>22</v>
      </c>
      <c r="F15" s="122">
        <v>655548</v>
      </c>
      <c r="G15" s="122">
        <v>776207</v>
      </c>
    </row>
    <row r="16" spans="1:7" s="50" customFormat="1" ht="15">
      <c r="A16" s="7" t="s">
        <v>23</v>
      </c>
      <c r="B16" s="99">
        <f>+B17+B18+B19+B20+B21+B22+B23</f>
        <v>19468</v>
      </c>
      <c r="C16" s="122">
        <f>+C17+C18+C19+C20+C21+C22+C23</f>
        <v>0</v>
      </c>
      <c r="D16" s="140"/>
      <c r="E16" s="123" t="s">
        <v>24</v>
      </c>
      <c r="F16" s="122">
        <v>0</v>
      </c>
      <c r="G16" s="122">
        <v>0</v>
      </c>
    </row>
    <row r="17" spans="1:7" s="50" customFormat="1" ht="15">
      <c r="A17" s="6" t="s">
        <v>25</v>
      </c>
      <c r="B17" s="99">
        <v>1435</v>
      </c>
      <c r="C17" s="122">
        <v>0</v>
      </c>
      <c r="D17" s="140"/>
      <c r="E17" s="123" t="s">
        <v>26</v>
      </c>
      <c r="F17" s="122">
        <v>0</v>
      </c>
      <c r="G17" s="122">
        <v>0</v>
      </c>
    </row>
    <row r="18" spans="1:7" s="50" customFormat="1" ht="15">
      <c r="A18" s="6" t="s">
        <v>27</v>
      </c>
      <c r="B18" s="99">
        <v>0</v>
      </c>
      <c r="C18" s="99">
        <v>0</v>
      </c>
      <c r="D18" s="88"/>
      <c r="E18" s="3" t="s">
        <v>28</v>
      </c>
      <c r="F18" s="99">
        <f>+F19+F20+F21</f>
        <v>0</v>
      </c>
      <c r="G18" s="99">
        <f>+G19+G20+G21</f>
        <v>0</v>
      </c>
    </row>
    <row r="19" spans="1:7" s="50" customFormat="1" ht="15">
      <c r="A19" s="6" t="s">
        <v>29</v>
      </c>
      <c r="B19" s="99">
        <v>18033</v>
      </c>
      <c r="C19" s="99">
        <v>0</v>
      </c>
      <c r="D19" s="88"/>
      <c r="E19" s="3" t="s">
        <v>30</v>
      </c>
      <c r="F19" s="99">
        <v>0</v>
      </c>
      <c r="G19" s="99">
        <v>0</v>
      </c>
    </row>
    <row r="20" spans="1:7" s="50" customFormat="1" ht="15">
      <c r="A20" s="6" t="s">
        <v>31</v>
      </c>
      <c r="B20" s="99">
        <v>0</v>
      </c>
      <c r="C20" s="99">
        <v>0</v>
      </c>
      <c r="D20" s="88"/>
      <c r="E20" s="3" t="s">
        <v>32</v>
      </c>
      <c r="F20" s="99">
        <v>0</v>
      </c>
      <c r="G20" s="99">
        <v>0</v>
      </c>
    </row>
    <row r="21" spans="1:7" s="50" customFormat="1" ht="15">
      <c r="A21" s="6" t="s">
        <v>33</v>
      </c>
      <c r="B21" s="99">
        <v>0</v>
      </c>
      <c r="C21" s="99">
        <v>0</v>
      </c>
      <c r="D21" s="88"/>
      <c r="E21" s="3" t="s">
        <v>34</v>
      </c>
      <c r="F21" s="99">
        <v>0</v>
      </c>
      <c r="G21" s="99">
        <v>0</v>
      </c>
    </row>
    <row r="22" spans="1:7" s="50" customFormat="1" ht="15">
      <c r="A22" s="6" t="s">
        <v>35</v>
      </c>
      <c r="B22" s="99">
        <v>0</v>
      </c>
      <c r="C22" s="99">
        <v>0</v>
      </c>
      <c r="D22" s="88"/>
      <c r="E22" s="3" t="s">
        <v>36</v>
      </c>
      <c r="F22" s="99">
        <f>+F23+F24</f>
        <v>0</v>
      </c>
      <c r="G22" s="99">
        <f>+G23+G24</f>
        <v>0</v>
      </c>
    </row>
    <row r="23" spans="1:7" s="50" customFormat="1" ht="15">
      <c r="A23" s="6" t="s">
        <v>37</v>
      </c>
      <c r="B23" s="99">
        <v>0</v>
      </c>
      <c r="C23" s="99">
        <v>0</v>
      </c>
      <c r="D23" s="88"/>
      <c r="E23" s="3" t="s">
        <v>38</v>
      </c>
      <c r="F23" s="99">
        <v>0</v>
      </c>
      <c r="G23" s="99">
        <v>0</v>
      </c>
    </row>
    <row r="24" spans="1:7" s="50" customFormat="1" ht="15">
      <c r="A24" s="6" t="s">
        <v>39</v>
      </c>
      <c r="B24" s="99">
        <f>+B25+B26+B27+B28+B29</f>
        <v>0</v>
      </c>
      <c r="C24" s="99">
        <f>+C25+C26+C27+C28+C29</f>
        <v>0</v>
      </c>
      <c r="D24" s="88"/>
      <c r="E24" s="3" t="s">
        <v>40</v>
      </c>
      <c r="F24" s="99">
        <v>0</v>
      </c>
      <c r="G24" s="99">
        <v>0</v>
      </c>
    </row>
    <row r="25" spans="1:7" s="50" customFormat="1" ht="16.5">
      <c r="A25" s="6" t="s">
        <v>41</v>
      </c>
      <c r="B25" s="99">
        <v>0</v>
      </c>
      <c r="C25" s="99">
        <v>0</v>
      </c>
      <c r="D25" s="88"/>
      <c r="E25" s="3" t="s">
        <v>42</v>
      </c>
      <c r="F25" s="99">
        <v>0</v>
      </c>
      <c r="G25" s="99">
        <v>0</v>
      </c>
    </row>
    <row r="26" spans="1:7" s="50" customFormat="1" ht="15">
      <c r="A26" s="6" t="s">
        <v>43</v>
      </c>
      <c r="B26" s="99">
        <v>0</v>
      </c>
      <c r="C26" s="99">
        <v>0</v>
      </c>
      <c r="D26" s="88"/>
      <c r="E26" s="3" t="s">
        <v>44</v>
      </c>
      <c r="F26" s="99">
        <f>+F27+F28+F29</f>
        <v>0</v>
      </c>
      <c r="G26" s="99">
        <f>+G27+G28+G29</f>
        <v>0</v>
      </c>
    </row>
    <row r="27" spans="1:7" s="50" customFormat="1" ht="15">
      <c r="A27" s="6" t="s">
        <v>45</v>
      </c>
      <c r="B27" s="99">
        <v>0</v>
      </c>
      <c r="C27" s="99">
        <v>0</v>
      </c>
      <c r="D27" s="88"/>
      <c r="E27" s="3" t="s">
        <v>46</v>
      </c>
      <c r="F27" s="99">
        <v>0</v>
      </c>
      <c r="G27" s="99">
        <v>0</v>
      </c>
    </row>
    <row r="28" spans="1:7" s="50" customFormat="1" ht="15">
      <c r="A28" s="6" t="s">
        <v>47</v>
      </c>
      <c r="B28" s="99">
        <v>0</v>
      </c>
      <c r="C28" s="99">
        <v>0</v>
      </c>
      <c r="D28" s="88"/>
      <c r="E28" s="3" t="s">
        <v>48</v>
      </c>
      <c r="F28" s="99">
        <v>0</v>
      </c>
      <c r="G28" s="99">
        <v>0</v>
      </c>
    </row>
    <row r="29" spans="1:7" s="50" customFormat="1" ht="15">
      <c r="A29" s="6" t="s">
        <v>49</v>
      </c>
      <c r="B29" s="99">
        <v>0</v>
      </c>
      <c r="C29" s="99">
        <v>0</v>
      </c>
      <c r="D29" s="88"/>
      <c r="E29" s="3" t="s">
        <v>50</v>
      </c>
      <c r="F29" s="99">
        <v>0</v>
      </c>
      <c r="G29" s="99">
        <v>0</v>
      </c>
    </row>
    <row r="30" spans="1:7" s="50" customFormat="1" ht="16.5">
      <c r="A30" s="6" t="s">
        <v>51</v>
      </c>
      <c r="B30" s="99">
        <f>+B31+B32+B33+B34+B35</f>
        <v>0</v>
      </c>
      <c r="C30" s="99">
        <f>+C31+C32+C33+C34+C35</f>
        <v>0</v>
      </c>
      <c r="D30" s="88"/>
      <c r="E30" s="3" t="s">
        <v>52</v>
      </c>
      <c r="F30" s="99">
        <f>+F31+F32+F33+F34+F35+F36</f>
        <v>0</v>
      </c>
      <c r="G30" s="99">
        <f>+G31+G32+G33+G34+G35+G36</f>
        <v>0</v>
      </c>
    </row>
    <row r="31" spans="1:7" s="50" customFormat="1" ht="15">
      <c r="A31" s="6" t="s">
        <v>53</v>
      </c>
      <c r="B31" s="99">
        <v>0</v>
      </c>
      <c r="C31" s="99">
        <v>0</v>
      </c>
      <c r="D31" s="88"/>
      <c r="E31" s="3" t="s">
        <v>54</v>
      </c>
      <c r="F31" s="99">
        <v>0</v>
      </c>
      <c r="G31" s="99">
        <v>0</v>
      </c>
    </row>
    <row r="32" spans="1:7" s="50" customFormat="1" ht="15">
      <c r="A32" s="6" t="s">
        <v>55</v>
      </c>
      <c r="B32" s="99">
        <v>0</v>
      </c>
      <c r="C32" s="99">
        <v>0</v>
      </c>
      <c r="D32" s="88"/>
      <c r="E32" s="3" t="s">
        <v>56</v>
      </c>
      <c r="F32" s="99">
        <v>0</v>
      </c>
      <c r="G32" s="99">
        <v>0</v>
      </c>
    </row>
    <row r="33" spans="1:7" s="50" customFormat="1" ht="15">
      <c r="A33" s="6" t="s">
        <v>57</v>
      </c>
      <c r="B33" s="99">
        <v>0</v>
      </c>
      <c r="C33" s="99">
        <v>0</v>
      </c>
      <c r="D33" s="88"/>
      <c r="E33" s="3" t="s">
        <v>58</v>
      </c>
      <c r="F33" s="99">
        <v>0</v>
      </c>
      <c r="G33" s="99">
        <v>0</v>
      </c>
    </row>
    <row r="34" spans="1:7" s="50" customFormat="1" ht="15">
      <c r="A34" s="6" t="s">
        <v>59</v>
      </c>
      <c r="B34" s="99">
        <v>0</v>
      </c>
      <c r="C34" s="99">
        <v>0</v>
      </c>
      <c r="D34" s="88"/>
      <c r="E34" s="3" t="s">
        <v>60</v>
      </c>
      <c r="F34" s="99">
        <v>0</v>
      </c>
      <c r="G34" s="99">
        <v>0</v>
      </c>
    </row>
    <row r="35" spans="1:7" s="50" customFormat="1" ht="15">
      <c r="A35" s="6" t="s">
        <v>61</v>
      </c>
      <c r="B35" s="99">
        <v>0</v>
      </c>
      <c r="C35" s="99">
        <v>0</v>
      </c>
      <c r="D35" s="88"/>
      <c r="E35" s="3" t="s">
        <v>62</v>
      </c>
      <c r="F35" s="99">
        <v>0</v>
      </c>
      <c r="G35" s="99">
        <v>0</v>
      </c>
    </row>
    <row r="36" spans="1:7" s="50" customFormat="1" ht="15">
      <c r="A36" s="6" t="s">
        <v>63</v>
      </c>
      <c r="B36" s="99">
        <v>0</v>
      </c>
      <c r="C36" s="99">
        <v>0</v>
      </c>
      <c r="D36" s="88"/>
      <c r="E36" s="3" t="s">
        <v>64</v>
      </c>
      <c r="F36" s="99">
        <v>0</v>
      </c>
      <c r="G36" s="99">
        <v>0</v>
      </c>
    </row>
    <row r="37" spans="1:7" s="50" customFormat="1" ht="15">
      <c r="A37" s="6" t="s">
        <v>65</v>
      </c>
      <c r="B37" s="99">
        <f>+B38+B39</f>
        <v>0</v>
      </c>
      <c r="C37" s="99">
        <f>+C38+C39</f>
        <v>0</v>
      </c>
      <c r="D37" s="88"/>
      <c r="E37" s="3" t="s">
        <v>66</v>
      </c>
      <c r="F37" s="99">
        <f>+F38+F39+F40</f>
        <v>0</v>
      </c>
      <c r="G37" s="99">
        <f>+G38+G39+G40</f>
        <v>0</v>
      </c>
    </row>
    <row r="38" spans="1:7" s="50" customFormat="1" ht="15">
      <c r="A38" s="6" t="s">
        <v>67</v>
      </c>
      <c r="B38" s="99">
        <v>0</v>
      </c>
      <c r="C38" s="99">
        <v>0</v>
      </c>
      <c r="D38" s="88"/>
      <c r="E38" s="3" t="s">
        <v>68</v>
      </c>
      <c r="F38" s="99">
        <v>0</v>
      </c>
      <c r="G38" s="99">
        <v>0</v>
      </c>
    </row>
    <row r="39" spans="1:7" s="50" customFormat="1" ht="15">
      <c r="A39" s="6" t="s">
        <v>69</v>
      </c>
      <c r="B39" s="99">
        <v>0</v>
      </c>
      <c r="C39" s="99">
        <v>0</v>
      </c>
      <c r="D39" s="88"/>
      <c r="E39" s="3" t="s">
        <v>70</v>
      </c>
      <c r="F39" s="99">
        <v>0</v>
      </c>
      <c r="G39" s="99">
        <v>0</v>
      </c>
    </row>
    <row r="40" spans="1:7" s="50" customFormat="1" ht="15">
      <c r="A40" s="6" t="s">
        <v>71</v>
      </c>
      <c r="B40" s="99">
        <f>+B41+B42+B43+B44</f>
        <v>0</v>
      </c>
      <c r="C40" s="99">
        <f>+C41+C42+C43+C44</f>
        <v>0</v>
      </c>
      <c r="D40" s="88"/>
      <c r="E40" s="3" t="s">
        <v>72</v>
      </c>
      <c r="F40" s="99">
        <v>0</v>
      </c>
      <c r="G40" s="99">
        <v>0</v>
      </c>
    </row>
    <row r="41" spans="1:7" s="50" customFormat="1" ht="15">
      <c r="A41" s="6" t="s">
        <v>73</v>
      </c>
      <c r="B41" s="99">
        <v>0</v>
      </c>
      <c r="C41" s="99">
        <v>0</v>
      </c>
      <c r="D41" s="88"/>
      <c r="E41" s="3" t="s">
        <v>74</v>
      </c>
      <c r="F41" s="99">
        <f>+F42+F43+F44</f>
        <v>0</v>
      </c>
      <c r="G41" s="99">
        <f>+G42+G43+G44</f>
        <v>0</v>
      </c>
    </row>
    <row r="42" spans="1:7" s="50" customFormat="1" ht="15">
      <c r="A42" s="6" t="s">
        <v>75</v>
      </c>
      <c r="B42" s="99">
        <v>0</v>
      </c>
      <c r="C42" s="99">
        <v>0</v>
      </c>
      <c r="D42" s="88"/>
      <c r="E42" s="3" t="s">
        <v>76</v>
      </c>
      <c r="F42" s="99">
        <v>0</v>
      </c>
      <c r="G42" s="99">
        <v>0</v>
      </c>
    </row>
    <row r="43" spans="1:7" s="50" customFormat="1" ht="15">
      <c r="A43" s="6" t="s">
        <v>77</v>
      </c>
      <c r="B43" s="99">
        <v>0</v>
      </c>
      <c r="C43" s="99">
        <v>0</v>
      </c>
      <c r="D43" s="88"/>
      <c r="E43" s="3" t="s">
        <v>78</v>
      </c>
      <c r="F43" s="99">
        <v>0</v>
      </c>
      <c r="G43" s="99">
        <v>0</v>
      </c>
    </row>
    <row r="44" spans="1:7" s="50" customFormat="1" ht="15">
      <c r="A44" s="6" t="s">
        <v>79</v>
      </c>
      <c r="B44" s="99">
        <v>0</v>
      </c>
      <c r="C44" s="99">
        <v>0</v>
      </c>
      <c r="D44" s="88"/>
      <c r="E44" s="3" t="s">
        <v>80</v>
      </c>
      <c r="F44" s="99">
        <v>0</v>
      </c>
      <c r="G44" s="99">
        <v>0</v>
      </c>
    </row>
    <row r="45" spans="1:8" s="50" customFormat="1" ht="15">
      <c r="A45" s="6"/>
      <c r="B45" s="99"/>
      <c r="C45" s="122"/>
      <c r="D45" s="140"/>
      <c r="E45" s="123"/>
      <c r="F45" s="122"/>
      <c r="G45" s="122"/>
      <c r="H45" s="124"/>
    </row>
    <row r="46" spans="1:8" s="50" customFormat="1" ht="15">
      <c r="A46" s="5" t="s">
        <v>81</v>
      </c>
      <c r="B46" s="103">
        <f>+B8+B16+B24+B30+B36+B37+B40</f>
        <v>449460</v>
      </c>
      <c r="C46" s="121">
        <f>+C8+C16+C24+C30+C36+C37+C40</f>
        <v>5635013</v>
      </c>
      <c r="D46" s="140"/>
      <c r="E46" s="125" t="s">
        <v>82</v>
      </c>
      <c r="F46" s="121">
        <f>+F8+F18+F22+F25+F26+F30+F37+F41</f>
        <v>709073</v>
      </c>
      <c r="G46" s="121">
        <f>+G8+G18+G22+G25+G26+G30+G37+G41</f>
        <v>6382041</v>
      </c>
      <c r="H46" s="124"/>
    </row>
    <row r="47" spans="1:8" s="50" customFormat="1" ht="15.75" thickBot="1">
      <c r="A47" s="11"/>
      <c r="B47" s="100"/>
      <c r="C47" s="126"/>
      <c r="D47" s="127"/>
      <c r="E47" s="128"/>
      <c r="F47" s="126"/>
      <c r="G47" s="126"/>
      <c r="H47" s="124"/>
    </row>
    <row r="48" spans="1:7" s="50" customFormat="1" ht="15">
      <c r="A48" s="85" t="s">
        <v>83</v>
      </c>
      <c r="B48" s="101"/>
      <c r="C48" s="101"/>
      <c r="D48" s="86"/>
      <c r="E48" s="87" t="s">
        <v>84</v>
      </c>
      <c r="F48" s="101"/>
      <c r="G48" s="101"/>
    </row>
    <row r="49" spans="1:7" s="50" customFormat="1" ht="15">
      <c r="A49" s="6" t="s">
        <v>85</v>
      </c>
      <c r="B49" s="99">
        <v>0</v>
      </c>
      <c r="C49" s="99">
        <v>0</v>
      </c>
      <c r="D49" s="88"/>
      <c r="E49" s="3" t="s">
        <v>86</v>
      </c>
      <c r="F49" s="99">
        <v>75599</v>
      </c>
      <c r="G49" s="99">
        <v>75599</v>
      </c>
    </row>
    <row r="50" spans="1:7" s="50" customFormat="1" ht="15">
      <c r="A50" s="6" t="s">
        <v>87</v>
      </c>
      <c r="B50" s="99">
        <v>0</v>
      </c>
      <c r="C50" s="99">
        <v>0</v>
      </c>
      <c r="D50" s="88"/>
      <c r="E50" s="3" t="s">
        <v>88</v>
      </c>
      <c r="F50" s="99">
        <v>0</v>
      </c>
      <c r="G50" s="99">
        <v>0</v>
      </c>
    </row>
    <row r="51" spans="1:7" s="50" customFormat="1" ht="15">
      <c r="A51" s="6" t="s">
        <v>89</v>
      </c>
      <c r="B51" s="99">
        <v>22547371</v>
      </c>
      <c r="C51" s="99">
        <v>22547371</v>
      </c>
      <c r="D51" s="88"/>
      <c r="E51" s="3" t="s">
        <v>90</v>
      </c>
      <c r="F51" s="99">
        <v>0</v>
      </c>
      <c r="G51" s="99">
        <v>0</v>
      </c>
    </row>
    <row r="52" spans="1:7" s="50" customFormat="1" ht="15">
      <c r="A52" s="6" t="s">
        <v>91</v>
      </c>
      <c r="B52" s="99">
        <v>14115019</v>
      </c>
      <c r="C52" s="99">
        <v>13922306</v>
      </c>
      <c r="D52" s="88"/>
      <c r="E52" s="3" t="s">
        <v>92</v>
      </c>
      <c r="F52" s="99">
        <v>0</v>
      </c>
      <c r="G52" s="99">
        <v>0</v>
      </c>
    </row>
    <row r="53" spans="1:7" s="50" customFormat="1" ht="15">
      <c r="A53" s="6" t="s">
        <v>93</v>
      </c>
      <c r="B53" s="99">
        <v>127844</v>
      </c>
      <c r="C53" s="99">
        <v>121412</v>
      </c>
      <c r="D53" s="88"/>
      <c r="E53" s="3" t="s">
        <v>94</v>
      </c>
      <c r="F53" s="99">
        <v>0</v>
      </c>
      <c r="G53" s="99">
        <v>0</v>
      </c>
    </row>
    <row r="54" spans="1:7" s="50" customFormat="1" ht="15">
      <c r="A54" s="6" t="s">
        <v>95</v>
      </c>
      <c r="B54" s="99">
        <v>0</v>
      </c>
      <c r="C54" s="99">
        <v>0</v>
      </c>
      <c r="D54" s="89"/>
      <c r="E54" s="3" t="s">
        <v>96</v>
      </c>
      <c r="F54" s="99">
        <v>0</v>
      </c>
      <c r="G54" s="99">
        <v>0</v>
      </c>
    </row>
    <row r="55" spans="1:7" s="50" customFormat="1" ht="15">
      <c r="A55" s="6" t="s">
        <v>97</v>
      </c>
      <c r="B55" s="99">
        <v>0</v>
      </c>
      <c r="C55" s="99">
        <v>0</v>
      </c>
      <c r="D55" s="89"/>
      <c r="E55" s="1"/>
      <c r="F55" s="99"/>
      <c r="G55" s="99"/>
    </row>
    <row r="56" spans="1:7" s="50" customFormat="1" ht="15">
      <c r="A56" s="6" t="s">
        <v>98</v>
      </c>
      <c r="B56" s="99">
        <v>0</v>
      </c>
      <c r="C56" s="99">
        <v>0</v>
      </c>
      <c r="D56" s="89"/>
      <c r="E56" s="1" t="s">
        <v>99</v>
      </c>
      <c r="F56" s="99">
        <f>+F49+F50+F51+F52+F53+F54</f>
        <v>75599</v>
      </c>
      <c r="G56" s="99">
        <f>+G49+G50+G51+G52+G53+G54</f>
        <v>75599</v>
      </c>
    </row>
    <row r="57" spans="1:7" s="50" customFormat="1" ht="15">
      <c r="A57" s="6" t="s">
        <v>100</v>
      </c>
      <c r="B57" s="99">
        <v>0</v>
      </c>
      <c r="C57" s="99">
        <v>0</v>
      </c>
      <c r="D57" s="88"/>
      <c r="E57" s="2"/>
      <c r="F57" s="99"/>
      <c r="G57" s="99"/>
    </row>
    <row r="58" spans="1:7" s="50" customFormat="1" ht="15">
      <c r="A58" s="6"/>
      <c r="B58" s="99"/>
      <c r="C58" s="99"/>
      <c r="D58" s="88"/>
      <c r="E58" s="1" t="s">
        <v>101</v>
      </c>
      <c r="F58" s="103">
        <f>+F46+F56</f>
        <v>784672</v>
      </c>
      <c r="G58" s="121">
        <f>+G46+G56</f>
        <v>6457640</v>
      </c>
    </row>
    <row r="59" spans="1:7" s="50" customFormat="1" ht="15">
      <c r="A59" s="5" t="s">
        <v>102</v>
      </c>
      <c r="B59" s="103">
        <f>+B49+B50+B51+B52+B53+B54+B55+B56+B57</f>
        <v>36790234</v>
      </c>
      <c r="C59" s="103">
        <f>+C49+C50+C51+C52+C53+C54+C55+C56+C57</f>
        <v>36591089</v>
      </c>
      <c r="D59" s="88"/>
      <c r="E59" s="3"/>
      <c r="F59" s="99"/>
      <c r="G59" s="99"/>
    </row>
    <row r="60" spans="1:7" s="50" customFormat="1" ht="15">
      <c r="A60" s="6"/>
      <c r="B60" s="103"/>
      <c r="C60" s="103"/>
      <c r="D60" s="89"/>
      <c r="E60" s="1" t="s">
        <v>103</v>
      </c>
      <c r="F60" s="99"/>
      <c r="G60" s="99"/>
    </row>
    <row r="61" spans="1:7" s="50" customFormat="1" ht="15">
      <c r="A61" s="5" t="s">
        <v>104</v>
      </c>
      <c r="B61" s="103">
        <f>+B46+B59</f>
        <v>37239694</v>
      </c>
      <c r="C61" s="121">
        <f>+C46+C59</f>
        <v>42226102</v>
      </c>
      <c r="D61" s="88"/>
      <c r="E61" s="1"/>
      <c r="F61" s="99"/>
      <c r="G61" s="99"/>
    </row>
    <row r="62" spans="1:7" s="50" customFormat="1" ht="15">
      <c r="A62" s="6"/>
      <c r="B62" s="59"/>
      <c r="C62" s="59"/>
      <c r="D62" s="88"/>
      <c r="E62" s="1" t="s">
        <v>105</v>
      </c>
      <c r="F62" s="103">
        <f>+F63+F64+F65</f>
        <v>24583543</v>
      </c>
      <c r="G62" s="103">
        <f>+G63+G64+G65</f>
        <v>24583493</v>
      </c>
    </row>
    <row r="63" spans="1:7" s="50" customFormat="1" ht="15">
      <c r="A63" s="6"/>
      <c r="B63" s="59"/>
      <c r="C63" s="59"/>
      <c r="D63" s="88"/>
      <c r="E63" s="3" t="s">
        <v>106</v>
      </c>
      <c r="F63" s="99">
        <v>500000</v>
      </c>
      <c r="G63" s="99">
        <v>500000</v>
      </c>
    </row>
    <row r="64" spans="1:7" s="50" customFormat="1" ht="15">
      <c r="A64" s="6"/>
      <c r="B64" s="59"/>
      <c r="C64" s="59"/>
      <c r="D64" s="88"/>
      <c r="E64" s="3" t="s">
        <v>107</v>
      </c>
      <c r="F64" s="99">
        <v>145050</v>
      </c>
      <c r="G64" s="99">
        <v>145000</v>
      </c>
    </row>
    <row r="65" spans="1:7" s="50" customFormat="1" ht="15">
      <c r="A65" s="6"/>
      <c r="B65" s="59"/>
      <c r="C65" s="59"/>
      <c r="D65" s="88"/>
      <c r="E65" s="3" t="s">
        <v>108</v>
      </c>
      <c r="F65" s="99">
        <v>23938493</v>
      </c>
      <c r="G65" s="99">
        <v>23938493</v>
      </c>
    </row>
    <row r="66" spans="1:7" s="50" customFormat="1" ht="15">
      <c r="A66" s="6"/>
      <c r="B66" s="59"/>
      <c r="C66" s="59"/>
      <c r="D66" s="88"/>
      <c r="E66" s="3"/>
      <c r="F66" s="99"/>
      <c r="G66" s="99"/>
    </row>
    <row r="67" spans="1:7" s="50" customFormat="1" ht="15">
      <c r="A67" s="6"/>
      <c r="B67" s="59"/>
      <c r="C67" s="59"/>
      <c r="D67" s="88"/>
      <c r="E67" s="1" t="s">
        <v>109</v>
      </c>
      <c r="F67" s="103">
        <f>+F68+F69+F70+F71+F72</f>
        <v>11871479</v>
      </c>
      <c r="G67" s="103">
        <f>+G68+G69+G70+G71+G72</f>
        <v>11184968</v>
      </c>
    </row>
    <row r="68" spans="1:8" s="50" customFormat="1" ht="15">
      <c r="A68" s="6"/>
      <c r="B68" s="59"/>
      <c r="C68" s="59"/>
      <c r="D68" s="88"/>
      <c r="E68" s="3" t="s">
        <v>110</v>
      </c>
      <c r="F68" s="99">
        <v>584186</v>
      </c>
      <c r="G68" s="99">
        <v>7649487</v>
      </c>
      <c r="H68" s="61"/>
    </row>
    <row r="69" spans="1:7" s="50" customFormat="1" ht="15">
      <c r="A69" s="6"/>
      <c r="B69" s="59"/>
      <c r="C69" s="59"/>
      <c r="D69" s="88"/>
      <c r="E69" s="3" t="s">
        <v>111</v>
      </c>
      <c r="F69" s="99">
        <v>11287293</v>
      </c>
      <c r="G69" s="99">
        <v>3535481</v>
      </c>
    </row>
    <row r="70" spans="1:7" s="50" customFormat="1" ht="15">
      <c r="A70" s="6"/>
      <c r="B70" s="59"/>
      <c r="C70" s="59"/>
      <c r="D70" s="88"/>
      <c r="E70" s="3" t="s">
        <v>112</v>
      </c>
      <c r="F70" s="99">
        <v>0</v>
      </c>
      <c r="G70" s="99">
        <v>0</v>
      </c>
    </row>
    <row r="71" spans="1:7" s="50" customFormat="1" ht="15">
      <c r="A71" s="6"/>
      <c r="B71" s="59"/>
      <c r="C71" s="59"/>
      <c r="D71" s="88"/>
      <c r="E71" s="3" t="s">
        <v>113</v>
      </c>
      <c r="F71" s="99">
        <v>0</v>
      </c>
      <c r="G71" s="99">
        <v>0</v>
      </c>
    </row>
    <row r="72" spans="1:7" s="50" customFormat="1" ht="15">
      <c r="A72" s="6"/>
      <c r="B72" s="59"/>
      <c r="C72" s="59"/>
      <c r="D72" s="88"/>
      <c r="E72" s="3" t="s">
        <v>114</v>
      </c>
      <c r="F72" s="99">
        <v>0</v>
      </c>
      <c r="G72" s="99">
        <v>0</v>
      </c>
    </row>
    <row r="73" spans="1:7" s="50" customFormat="1" ht="15">
      <c r="A73" s="6"/>
      <c r="B73" s="59"/>
      <c r="C73" s="59"/>
      <c r="D73" s="88"/>
      <c r="E73" s="3"/>
      <c r="F73" s="99"/>
      <c r="G73" s="99"/>
    </row>
    <row r="74" spans="1:7" s="50" customFormat="1" ht="16.5">
      <c r="A74" s="6"/>
      <c r="B74" s="59"/>
      <c r="C74" s="59"/>
      <c r="D74" s="88"/>
      <c r="E74" s="1" t="s">
        <v>115</v>
      </c>
      <c r="F74" s="103">
        <f>+F75+F76</f>
        <v>0</v>
      </c>
      <c r="G74" s="103">
        <f>+G75+G76</f>
        <v>0</v>
      </c>
    </row>
    <row r="75" spans="1:7" s="50" customFormat="1" ht="15">
      <c r="A75" s="6"/>
      <c r="B75" s="59"/>
      <c r="C75" s="59"/>
      <c r="D75" s="88"/>
      <c r="E75" s="3" t="s">
        <v>116</v>
      </c>
      <c r="F75" s="99">
        <v>0</v>
      </c>
      <c r="G75" s="99">
        <v>0</v>
      </c>
    </row>
    <row r="76" spans="1:7" s="50" customFormat="1" ht="15">
      <c r="A76" s="6"/>
      <c r="B76" s="59"/>
      <c r="C76" s="59"/>
      <c r="D76" s="88"/>
      <c r="E76" s="3" t="s">
        <v>117</v>
      </c>
      <c r="F76" s="99">
        <v>0</v>
      </c>
      <c r="G76" s="99">
        <v>0</v>
      </c>
    </row>
    <row r="77" spans="1:7" s="50" customFormat="1" ht="15">
      <c r="A77" s="6"/>
      <c r="B77" s="59"/>
      <c r="C77" s="59"/>
      <c r="D77" s="88"/>
      <c r="E77" s="3"/>
      <c r="F77" s="99"/>
      <c r="G77" s="99"/>
    </row>
    <row r="78" spans="1:7" s="50" customFormat="1" ht="15">
      <c r="A78" s="6"/>
      <c r="B78" s="59"/>
      <c r="C78" s="59"/>
      <c r="D78" s="88"/>
      <c r="E78" s="1" t="s">
        <v>118</v>
      </c>
      <c r="F78" s="103">
        <f>+F62+F67+F74</f>
        <v>36455022</v>
      </c>
      <c r="G78" s="103">
        <f>+G62+G67+G74</f>
        <v>35768461</v>
      </c>
    </row>
    <row r="79" spans="1:7" s="50" customFormat="1" ht="15">
      <c r="A79" s="6"/>
      <c r="B79" s="59"/>
      <c r="C79" s="59"/>
      <c r="D79" s="88"/>
      <c r="E79" s="3"/>
      <c r="F79" s="103"/>
      <c r="G79" s="103"/>
    </row>
    <row r="80" spans="1:10" s="50" customFormat="1" ht="15">
      <c r="A80" s="6"/>
      <c r="B80" s="59"/>
      <c r="C80" s="59"/>
      <c r="D80" s="88"/>
      <c r="E80" s="1" t="s">
        <v>119</v>
      </c>
      <c r="F80" s="103">
        <f>+F58+F78</f>
        <v>37239694</v>
      </c>
      <c r="G80" s="103">
        <f>+G58+G78+1</f>
        <v>42226102</v>
      </c>
      <c r="H80" s="61"/>
      <c r="I80" s="61"/>
      <c r="J80" s="61"/>
    </row>
    <row r="81" spans="1:8" s="50" customFormat="1" ht="15.75" thickBot="1">
      <c r="A81" s="11"/>
      <c r="B81" s="60"/>
      <c r="C81" s="60"/>
      <c r="D81" s="9"/>
      <c r="E81" s="8"/>
      <c r="F81" s="107"/>
      <c r="G81" s="107"/>
      <c r="H81" s="61"/>
    </row>
  </sheetData>
  <mergeCells count="4">
    <mergeCell ref="A1:G1"/>
    <mergeCell ref="A2:G2"/>
    <mergeCell ref="A3:G3"/>
    <mergeCell ref="A4:G4"/>
  </mergeCells>
  <printOptions horizontalCentered="1"/>
  <pageMargins left="0.7086614173228347" right="0.7086614173228347" top="0.5511811023622047" bottom="0.35433070866141736" header="0.31496062992125984" footer="0.31496062992125984"/>
  <pageSetup fitToHeight="2" horizontalDpi="600" verticalDpi="600" orientation="landscape" scale="74" r:id="rId2"/>
  <rowBreaks count="1" manualBreakCount="1">
    <brk id="47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K40"/>
  <sheetViews>
    <sheetView view="pageBreakPreview" zoomScale="140" zoomScaleSheetLayoutView="140" zoomScalePageLayoutView="140" workbookViewId="0" topLeftCell="A1">
      <selection activeCell="C27" sqref="C27"/>
    </sheetView>
  </sheetViews>
  <sheetFormatPr defaultColWidth="11.421875" defaultRowHeight="15"/>
  <cols>
    <col min="1" max="1" width="4.140625" style="0" customWidth="1"/>
    <col min="2" max="2" width="21.140625" style="0" customWidth="1"/>
    <col min="11" max="11" width="13.8515625" style="0" bestFit="1" customWidth="1"/>
  </cols>
  <sheetData>
    <row r="1" spans="1:9" ht="15.75" thickBot="1">
      <c r="A1" s="160" t="str">
        <f>+1!A1:G1</f>
        <v>UNIVERSIDAD POLITECNICA DE TLAXCALA REGION PONIENTE</v>
      </c>
      <c r="B1" s="161"/>
      <c r="C1" s="161"/>
      <c r="D1" s="161"/>
      <c r="E1" s="161"/>
      <c r="F1" s="161"/>
      <c r="G1" s="161"/>
      <c r="H1" s="161"/>
      <c r="I1" s="162"/>
    </row>
    <row r="2" spans="1:9" ht="15.75" thickBot="1">
      <c r="A2" s="163" t="s">
        <v>120</v>
      </c>
      <c r="B2" s="164"/>
      <c r="C2" s="164"/>
      <c r="D2" s="164"/>
      <c r="E2" s="164"/>
      <c r="F2" s="164"/>
      <c r="G2" s="164"/>
      <c r="H2" s="164"/>
      <c r="I2" s="165"/>
    </row>
    <row r="3" spans="1:9" ht="15.75" thickBot="1">
      <c r="A3" s="163" t="s">
        <v>443</v>
      </c>
      <c r="B3" s="164"/>
      <c r="C3" s="164"/>
      <c r="D3" s="164"/>
      <c r="E3" s="164"/>
      <c r="F3" s="164"/>
      <c r="G3" s="164"/>
      <c r="H3" s="164"/>
      <c r="I3" s="165"/>
    </row>
    <row r="4" spans="1:9" ht="15.75" thickBot="1">
      <c r="A4" s="163" t="s">
        <v>1</v>
      </c>
      <c r="B4" s="164"/>
      <c r="C4" s="164"/>
      <c r="D4" s="164"/>
      <c r="E4" s="164"/>
      <c r="F4" s="164"/>
      <c r="G4" s="164"/>
      <c r="H4" s="164"/>
      <c r="I4" s="165"/>
    </row>
    <row r="5" spans="1:9" ht="16.5">
      <c r="A5" s="166" t="s">
        <v>121</v>
      </c>
      <c r="B5" s="167"/>
      <c r="C5" s="112" t="s">
        <v>122</v>
      </c>
      <c r="D5" s="170" t="s">
        <v>123</v>
      </c>
      <c r="E5" s="170" t="s">
        <v>124</v>
      </c>
      <c r="F5" s="170" t="s">
        <v>125</v>
      </c>
      <c r="G5" s="112" t="s">
        <v>126</v>
      </c>
      <c r="H5" s="170" t="s">
        <v>128</v>
      </c>
      <c r="I5" s="170" t="s">
        <v>129</v>
      </c>
    </row>
    <row r="6" spans="1:9" ht="25.5" thickBot="1">
      <c r="A6" s="168"/>
      <c r="B6" s="169"/>
      <c r="C6" s="113" t="s">
        <v>444</v>
      </c>
      <c r="D6" s="171"/>
      <c r="E6" s="171"/>
      <c r="F6" s="171"/>
      <c r="G6" s="113" t="s">
        <v>127</v>
      </c>
      <c r="H6" s="171"/>
      <c r="I6" s="171"/>
    </row>
    <row r="7" spans="1:9" s="49" customFormat="1" ht="15">
      <c r="A7" s="172"/>
      <c r="B7" s="173"/>
      <c r="C7" s="111"/>
      <c r="D7" s="111"/>
      <c r="E7" s="111"/>
      <c r="F7" s="111"/>
      <c r="G7" s="111"/>
      <c r="H7" s="111"/>
      <c r="I7" s="111"/>
    </row>
    <row r="8" spans="1:9" s="49" customFormat="1" ht="15">
      <c r="A8" s="158" t="s">
        <v>130</v>
      </c>
      <c r="B8" s="159"/>
      <c r="C8" s="103">
        <f>+C9+C13</f>
        <v>0</v>
      </c>
      <c r="D8" s="103">
        <f aca="true" t="shared" si="0" ref="D8:I8">+D9+D13</f>
        <v>0</v>
      </c>
      <c r="E8" s="103">
        <f t="shared" si="0"/>
        <v>0</v>
      </c>
      <c r="F8" s="103">
        <f t="shared" si="0"/>
        <v>0</v>
      </c>
      <c r="G8" s="103">
        <f>+C8+D8-E8+F8</f>
        <v>0</v>
      </c>
      <c r="H8" s="103">
        <f t="shared" si="0"/>
        <v>0</v>
      </c>
      <c r="I8" s="103">
        <f t="shared" si="0"/>
        <v>0</v>
      </c>
    </row>
    <row r="9" spans="1:9" s="49" customFormat="1" ht="15">
      <c r="A9" s="158" t="s">
        <v>131</v>
      </c>
      <c r="B9" s="159"/>
      <c r="C9" s="103">
        <f>+C10+C11+C12</f>
        <v>0</v>
      </c>
      <c r="D9" s="103">
        <f aca="true" t="shared" si="1" ref="D9:I9">+D10+D11+D12</f>
        <v>0</v>
      </c>
      <c r="E9" s="103">
        <f t="shared" si="1"/>
        <v>0</v>
      </c>
      <c r="F9" s="103">
        <f t="shared" si="1"/>
        <v>0</v>
      </c>
      <c r="G9" s="103">
        <f>+C9+D9-E9+F9</f>
        <v>0</v>
      </c>
      <c r="H9" s="103">
        <f t="shared" si="1"/>
        <v>0</v>
      </c>
      <c r="I9" s="103">
        <f t="shared" si="1"/>
        <v>0</v>
      </c>
    </row>
    <row r="10" spans="1:9" s="49" customFormat="1" ht="15">
      <c r="A10" s="110"/>
      <c r="B10" s="115" t="s">
        <v>132</v>
      </c>
      <c r="C10" s="99">
        <v>0</v>
      </c>
      <c r="D10" s="99">
        <v>0</v>
      </c>
      <c r="E10" s="99">
        <v>0</v>
      </c>
      <c r="F10" s="99">
        <v>0</v>
      </c>
      <c r="G10" s="99">
        <f aca="true" t="shared" si="2" ref="G10:G18">+C10+D10-E10+F10</f>
        <v>0</v>
      </c>
      <c r="H10" s="99">
        <v>0</v>
      </c>
      <c r="I10" s="99">
        <v>0</v>
      </c>
    </row>
    <row r="11" spans="1:9" s="49" customFormat="1" ht="15">
      <c r="A11" s="114"/>
      <c r="B11" s="115" t="s">
        <v>133</v>
      </c>
      <c r="C11" s="99">
        <v>0</v>
      </c>
      <c r="D11" s="99">
        <v>0</v>
      </c>
      <c r="E11" s="99">
        <v>0</v>
      </c>
      <c r="F11" s="99">
        <v>0</v>
      </c>
      <c r="G11" s="99">
        <f t="shared" si="2"/>
        <v>0</v>
      </c>
      <c r="H11" s="99">
        <v>0</v>
      </c>
      <c r="I11" s="99">
        <v>0</v>
      </c>
    </row>
    <row r="12" spans="1:9" s="49" customFormat="1" ht="15">
      <c r="A12" s="114"/>
      <c r="B12" s="115" t="s">
        <v>134</v>
      </c>
      <c r="C12" s="99">
        <v>0</v>
      </c>
      <c r="D12" s="99">
        <v>0</v>
      </c>
      <c r="E12" s="99">
        <v>0</v>
      </c>
      <c r="F12" s="99">
        <v>0</v>
      </c>
      <c r="G12" s="99">
        <f t="shared" si="2"/>
        <v>0</v>
      </c>
      <c r="H12" s="99">
        <v>0</v>
      </c>
      <c r="I12" s="99">
        <v>0</v>
      </c>
    </row>
    <row r="13" spans="1:9" s="49" customFormat="1" ht="15">
      <c r="A13" s="158" t="s">
        <v>135</v>
      </c>
      <c r="B13" s="159"/>
      <c r="C13" s="103">
        <f>+C14+C15+C16</f>
        <v>0</v>
      </c>
      <c r="D13" s="103">
        <f aca="true" t="shared" si="3" ref="D13:I13">+D14+D15+D16</f>
        <v>0</v>
      </c>
      <c r="E13" s="103">
        <f t="shared" si="3"/>
        <v>0</v>
      </c>
      <c r="F13" s="103">
        <f t="shared" si="3"/>
        <v>0</v>
      </c>
      <c r="G13" s="103">
        <f t="shared" si="2"/>
        <v>0</v>
      </c>
      <c r="H13" s="103">
        <f t="shared" si="3"/>
        <v>0</v>
      </c>
      <c r="I13" s="103">
        <f t="shared" si="3"/>
        <v>0</v>
      </c>
    </row>
    <row r="14" spans="1:9" s="49" customFormat="1" ht="15">
      <c r="A14" s="110"/>
      <c r="B14" s="115" t="s">
        <v>136</v>
      </c>
      <c r="C14" s="99">
        <v>0</v>
      </c>
      <c r="D14" s="99">
        <v>0</v>
      </c>
      <c r="E14" s="99">
        <v>0</v>
      </c>
      <c r="F14" s="99">
        <v>0</v>
      </c>
      <c r="G14" s="99">
        <f t="shared" si="2"/>
        <v>0</v>
      </c>
      <c r="H14" s="99">
        <v>0</v>
      </c>
      <c r="I14" s="99">
        <v>0</v>
      </c>
    </row>
    <row r="15" spans="1:9" s="49" customFormat="1" ht="15">
      <c r="A15" s="114"/>
      <c r="B15" s="115" t="s">
        <v>137</v>
      </c>
      <c r="C15" s="99">
        <v>0</v>
      </c>
      <c r="D15" s="99">
        <v>0</v>
      </c>
      <c r="E15" s="99">
        <v>0</v>
      </c>
      <c r="F15" s="99">
        <v>0</v>
      </c>
      <c r="G15" s="99">
        <f t="shared" si="2"/>
        <v>0</v>
      </c>
      <c r="H15" s="99">
        <v>0</v>
      </c>
      <c r="I15" s="99">
        <v>0</v>
      </c>
    </row>
    <row r="16" spans="1:11" s="49" customFormat="1" ht="15">
      <c r="A16" s="114"/>
      <c r="B16" s="115" t="s">
        <v>138</v>
      </c>
      <c r="C16" s="99">
        <v>0</v>
      </c>
      <c r="D16" s="99">
        <v>0</v>
      </c>
      <c r="E16" s="99">
        <v>0</v>
      </c>
      <c r="F16" s="99">
        <v>0</v>
      </c>
      <c r="G16" s="99">
        <f t="shared" si="2"/>
        <v>0</v>
      </c>
      <c r="H16" s="99">
        <v>0</v>
      </c>
      <c r="I16" s="99">
        <v>0</v>
      </c>
      <c r="K16" s="71"/>
    </row>
    <row r="17" spans="1:11" s="49" customFormat="1" ht="15">
      <c r="A17" s="158" t="s">
        <v>139</v>
      </c>
      <c r="B17" s="159"/>
      <c r="C17" s="103">
        <v>6457641</v>
      </c>
      <c r="D17" s="108">
        <v>2599997</v>
      </c>
      <c r="E17" s="108">
        <v>8272966</v>
      </c>
      <c r="F17" s="103">
        <v>0</v>
      </c>
      <c r="G17" s="109">
        <f>+C17+D17-E17+F17</f>
        <v>784672</v>
      </c>
      <c r="H17" s="108">
        <v>0</v>
      </c>
      <c r="I17" s="108">
        <v>0</v>
      </c>
      <c r="K17" s="67"/>
    </row>
    <row r="18" spans="1:9" s="49" customFormat="1" ht="15">
      <c r="A18" s="114"/>
      <c r="B18" s="115"/>
      <c r="C18" s="66"/>
      <c r="D18" s="66"/>
      <c r="E18" s="66"/>
      <c r="F18" s="66"/>
      <c r="G18" s="64">
        <f t="shared" si="2"/>
        <v>0</v>
      </c>
      <c r="H18" s="66"/>
      <c r="I18" s="66"/>
    </row>
    <row r="19" spans="1:9" s="49" customFormat="1" ht="16.5" customHeight="1">
      <c r="A19" s="158" t="s">
        <v>140</v>
      </c>
      <c r="B19" s="159"/>
      <c r="C19" s="103">
        <f>+C8+C17</f>
        <v>6457641</v>
      </c>
      <c r="D19" s="103">
        <f aca="true" t="shared" si="4" ref="D19:I19">+D8+D17</f>
        <v>2599997</v>
      </c>
      <c r="E19" s="103">
        <f t="shared" si="4"/>
        <v>8272966</v>
      </c>
      <c r="F19" s="103">
        <f t="shared" si="4"/>
        <v>0</v>
      </c>
      <c r="G19" s="103">
        <f>+C19+D19-E19+F19</f>
        <v>784672</v>
      </c>
      <c r="H19" s="103">
        <f t="shared" si="4"/>
        <v>0</v>
      </c>
      <c r="I19" s="103">
        <f t="shared" si="4"/>
        <v>0</v>
      </c>
    </row>
    <row r="20" spans="1:9" s="49" customFormat="1" ht="15">
      <c r="A20" s="158"/>
      <c r="B20" s="159"/>
      <c r="C20" s="65"/>
      <c r="D20" s="65"/>
      <c r="E20" s="65"/>
      <c r="F20" s="65"/>
      <c r="G20" s="65"/>
      <c r="H20" s="65"/>
      <c r="I20" s="65"/>
    </row>
    <row r="21" spans="1:9" s="49" customFormat="1" ht="15">
      <c r="A21" s="158" t="s">
        <v>141</v>
      </c>
      <c r="B21" s="159"/>
      <c r="C21" s="103">
        <f>SUM(C22:C24)</f>
        <v>0</v>
      </c>
      <c r="D21" s="103">
        <f aca="true" t="shared" si="5" ref="D21:I21">SUM(D22:D24)</f>
        <v>0</v>
      </c>
      <c r="E21" s="103">
        <f t="shared" si="5"/>
        <v>0</v>
      </c>
      <c r="F21" s="103">
        <f t="shared" si="5"/>
        <v>0</v>
      </c>
      <c r="G21" s="103">
        <f aca="true" t="shared" si="6" ref="G21:G24">+C21+D21-E21+F21</f>
        <v>0</v>
      </c>
      <c r="H21" s="103">
        <f t="shared" si="5"/>
        <v>0</v>
      </c>
      <c r="I21" s="103">
        <f t="shared" si="5"/>
        <v>0</v>
      </c>
    </row>
    <row r="22" spans="1:9" s="49" customFormat="1" ht="15">
      <c r="A22" s="177" t="s">
        <v>142</v>
      </c>
      <c r="B22" s="178"/>
      <c r="C22" s="99">
        <v>0</v>
      </c>
      <c r="D22" s="99">
        <v>0</v>
      </c>
      <c r="E22" s="99">
        <v>0</v>
      </c>
      <c r="F22" s="99">
        <v>0</v>
      </c>
      <c r="G22" s="99">
        <f t="shared" si="6"/>
        <v>0</v>
      </c>
      <c r="H22" s="99">
        <v>0</v>
      </c>
      <c r="I22" s="99">
        <v>0</v>
      </c>
    </row>
    <row r="23" spans="1:9" s="49" customFormat="1" ht="15">
      <c r="A23" s="177" t="s">
        <v>143</v>
      </c>
      <c r="B23" s="178"/>
      <c r="C23" s="99">
        <v>0</v>
      </c>
      <c r="D23" s="99">
        <v>0</v>
      </c>
      <c r="E23" s="99">
        <v>0</v>
      </c>
      <c r="F23" s="99">
        <v>0</v>
      </c>
      <c r="G23" s="99">
        <f t="shared" si="6"/>
        <v>0</v>
      </c>
      <c r="H23" s="99">
        <v>0</v>
      </c>
      <c r="I23" s="99">
        <v>0</v>
      </c>
    </row>
    <row r="24" spans="1:9" s="49" customFormat="1" ht="15">
      <c r="A24" s="177" t="s">
        <v>144</v>
      </c>
      <c r="B24" s="178"/>
      <c r="C24" s="99">
        <v>0</v>
      </c>
      <c r="D24" s="99">
        <v>0</v>
      </c>
      <c r="E24" s="99">
        <v>0</v>
      </c>
      <c r="F24" s="99">
        <v>0</v>
      </c>
      <c r="G24" s="99">
        <f t="shared" si="6"/>
        <v>0</v>
      </c>
      <c r="H24" s="99">
        <v>0</v>
      </c>
      <c r="I24" s="99">
        <v>0</v>
      </c>
    </row>
    <row r="25" spans="1:9" s="49" customFormat="1" ht="15">
      <c r="A25" s="179"/>
      <c r="B25" s="180"/>
      <c r="C25" s="99"/>
      <c r="D25" s="99"/>
      <c r="E25" s="99"/>
      <c r="F25" s="99"/>
      <c r="G25" s="99"/>
      <c r="H25" s="99"/>
      <c r="I25" s="99"/>
    </row>
    <row r="26" spans="1:9" s="49" customFormat="1" ht="16.5" customHeight="1">
      <c r="A26" s="158" t="s">
        <v>145</v>
      </c>
      <c r="B26" s="159"/>
      <c r="C26" s="103">
        <f>SUM(C27:C29)</f>
        <v>0</v>
      </c>
      <c r="D26" s="103">
        <f aca="true" t="shared" si="7" ref="D26">SUM(D27:D29)</f>
        <v>0</v>
      </c>
      <c r="E26" s="103">
        <f aca="true" t="shared" si="8" ref="E26">SUM(E27:E29)</f>
        <v>0</v>
      </c>
      <c r="F26" s="103">
        <f aca="true" t="shared" si="9" ref="F26">SUM(F27:F29)</f>
        <v>0</v>
      </c>
      <c r="G26" s="103">
        <f aca="true" t="shared" si="10" ref="G26">+C26+D26-E26+F26</f>
        <v>0</v>
      </c>
      <c r="H26" s="103">
        <f aca="true" t="shared" si="11" ref="H26">SUM(H27:H29)</f>
        <v>0</v>
      </c>
      <c r="I26" s="103">
        <f aca="true" t="shared" si="12" ref="I26">SUM(I27:I29)</f>
        <v>0</v>
      </c>
    </row>
    <row r="27" spans="1:9" s="49" customFormat="1" ht="15">
      <c r="A27" s="177" t="s">
        <v>146</v>
      </c>
      <c r="B27" s="178"/>
      <c r="C27" s="99">
        <v>0</v>
      </c>
      <c r="D27" s="99">
        <v>0</v>
      </c>
      <c r="E27" s="99">
        <v>0</v>
      </c>
      <c r="F27" s="99">
        <v>0</v>
      </c>
      <c r="G27" s="99">
        <f>+C27+D27-E27+F27</f>
        <v>0</v>
      </c>
      <c r="H27" s="99">
        <v>0</v>
      </c>
      <c r="I27" s="99">
        <v>0</v>
      </c>
    </row>
    <row r="28" spans="1:9" s="49" customFormat="1" ht="15">
      <c r="A28" s="177" t="s">
        <v>147</v>
      </c>
      <c r="B28" s="178"/>
      <c r="C28" s="99">
        <v>0</v>
      </c>
      <c r="D28" s="99">
        <v>0</v>
      </c>
      <c r="E28" s="99">
        <v>0</v>
      </c>
      <c r="F28" s="99">
        <v>0</v>
      </c>
      <c r="G28" s="99">
        <f aca="true" t="shared" si="13" ref="G28:G29">+C28+D28-E28+F28</f>
        <v>0</v>
      </c>
      <c r="H28" s="99">
        <v>0</v>
      </c>
      <c r="I28" s="99">
        <v>0</v>
      </c>
    </row>
    <row r="29" spans="1:9" s="49" customFormat="1" ht="15">
      <c r="A29" s="177" t="s">
        <v>148</v>
      </c>
      <c r="B29" s="178"/>
      <c r="C29" s="99">
        <v>0</v>
      </c>
      <c r="D29" s="99">
        <v>0</v>
      </c>
      <c r="E29" s="99">
        <v>0</v>
      </c>
      <c r="F29" s="99">
        <v>0</v>
      </c>
      <c r="G29" s="99">
        <f t="shared" si="13"/>
        <v>0</v>
      </c>
      <c r="H29" s="99">
        <v>0</v>
      </c>
      <c r="I29" s="99">
        <v>0</v>
      </c>
    </row>
    <row r="30" spans="1:9" s="49" customFormat="1" ht="15.75" thickBot="1">
      <c r="A30" s="181"/>
      <c r="B30" s="182"/>
      <c r="C30" s="116"/>
      <c r="D30" s="116"/>
      <c r="E30" s="116"/>
      <c r="F30" s="116"/>
      <c r="G30" s="116"/>
      <c r="H30" s="116"/>
      <c r="I30" s="146"/>
    </row>
    <row r="33" ht="15.75" thickBot="1"/>
    <row r="34" spans="2:7" ht="15" customHeight="1">
      <c r="B34" s="174" t="s">
        <v>149</v>
      </c>
      <c r="C34" s="76" t="s">
        <v>150</v>
      </c>
      <c r="D34" s="76" t="s">
        <v>152</v>
      </c>
      <c r="E34" s="76" t="s">
        <v>155</v>
      </c>
      <c r="F34" s="78" t="s">
        <v>157</v>
      </c>
      <c r="G34" s="76" t="s">
        <v>158</v>
      </c>
    </row>
    <row r="35" spans="2:7" ht="15">
      <c r="B35" s="175"/>
      <c r="C35" s="80" t="s">
        <v>151</v>
      </c>
      <c r="D35" s="80" t="s">
        <v>153</v>
      </c>
      <c r="E35" s="80" t="s">
        <v>156</v>
      </c>
      <c r="F35" s="14"/>
      <c r="G35" s="80" t="s">
        <v>159</v>
      </c>
    </row>
    <row r="36" spans="2:7" ht="15.75" thickBot="1">
      <c r="B36" s="176"/>
      <c r="C36" s="12"/>
      <c r="D36" s="77" t="s">
        <v>154</v>
      </c>
      <c r="E36" s="12"/>
      <c r="F36" s="79"/>
      <c r="G36" s="12"/>
    </row>
    <row r="37" spans="2:7" ht="24.75" customHeight="1">
      <c r="B37" s="13" t="s">
        <v>160</v>
      </c>
      <c r="C37" s="129"/>
      <c r="D37" s="87"/>
      <c r="E37" s="87"/>
      <c r="F37" s="87"/>
      <c r="G37" s="87"/>
    </row>
    <row r="38" spans="2:7" ht="15" customHeight="1">
      <c r="B38" s="6" t="s">
        <v>161</v>
      </c>
      <c r="C38" s="105">
        <v>0</v>
      </c>
      <c r="D38" s="99">
        <v>0</v>
      </c>
      <c r="E38" s="99">
        <v>0</v>
      </c>
      <c r="F38" s="99">
        <v>0</v>
      </c>
      <c r="G38" s="99">
        <v>0</v>
      </c>
    </row>
    <row r="39" spans="2:7" ht="15" customHeight="1">
      <c r="B39" s="6" t="s">
        <v>162</v>
      </c>
      <c r="C39" s="105">
        <v>0</v>
      </c>
      <c r="D39" s="99">
        <v>0</v>
      </c>
      <c r="E39" s="99">
        <v>0</v>
      </c>
      <c r="F39" s="99">
        <v>0</v>
      </c>
      <c r="G39" s="99">
        <v>0</v>
      </c>
    </row>
    <row r="40" spans="2:7" ht="15.75" customHeight="1" thickBot="1">
      <c r="B40" s="11" t="s">
        <v>163</v>
      </c>
      <c r="C40" s="130">
        <v>0</v>
      </c>
      <c r="D40" s="100">
        <v>0</v>
      </c>
      <c r="E40" s="100">
        <v>0</v>
      </c>
      <c r="F40" s="100">
        <v>0</v>
      </c>
      <c r="G40" s="100">
        <v>0</v>
      </c>
    </row>
  </sheetData>
  <mergeCells count="28">
    <mergeCell ref="B34:B36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19:B19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7:B7"/>
    <mergeCell ref="A8:B8"/>
    <mergeCell ref="A9:B9"/>
    <mergeCell ref="A13:B13"/>
    <mergeCell ref="A17:B17"/>
  </mergeCells>
  <printOptions horizontalCentered="1"/>
  <pageMargins left="0.7086614173228347" right="0.7086614173228347" top="0.7480314960629921" bottom="0.35433070866141736" header="0.31496062992125984" footer="0.31496062992125984"/>
  <pageSetup fitToHeight="1" fitToWidth="1" horizontalDpi="600" verticalDpi="600" orientation="portrait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K20"/>
  <sheetViews>
    <sheetView view="pageBreakPreview" zoomScale="120" zoomScaleSheetLayoutView="120" workbookViewId="0" topLeftCell="A1">
      <selection activeCell="H19" sqref="H19"/>
    </sheetView>
  </sheetViews>
  <sheetFormatPr defaultColWidth="11.421875" defaultRowHeight="15"/>
  <cols>
    <col min="1" max="1" width="28.8515625" style="0" customWidth="1"/>
  </cols>
  <sheetData>
    <row r="1" spans="1:11" ht="15.75" thickBot="1">
      <c r="A1" s="183" t="str">
        <f>+1!A1:G1</f>
        <v>UNIVERSIDAD POLITECNICA DE TLAXCALA REGION PONIENTE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1" ht="15.75" thickBot="1">
      <c r="A2" s="183" t="s">
        <v>164</v>
      </c>
      <c r="B2" s="184"/>
      <c r="C2" s="184"/>
      <c r="D2" s="184"/>
      <c r="E2" s="184"/>
      <c r="F2" s="184"/>
      <c r="G2" s="184"/>
      <c r="H2" s="184"/>
      <c r="I2" s="184"/>
      <c r="J2" s="184"/>
      <c r="K2" s="185"/>
    </row>
    <row r="3" spans="1:11" ht="15.75" thickBot="1">
      <c r="A3" s="183" t="str">
        <f>+2!A3:I3</f>
        <v>Del 1 de enero al 31 de marzo de 2017</v>
      </c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5.75" thickBot="1">
      <c r="A4" s="183" t="s">
        <v>1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75" thickBot="1">
      <c r="A5" s="15" t="s">
        <v>165</v>
      </c>
      <c r="B5" s="10" t="s">
        <v>166</v>
      </c>
      <c r="C5" s="10" t="s">
        <v>167</v>
      </c>
      <c r="D5" s="10" t="s">
        <v>168</v>
      </c>
      <c r="E5" s="10" t="s">
        <v>169</v>
      </c>
      <c r="F5" s="10" t="s">
        <v>170</v>
      </c>
      <c r="G5" s="10" t="s">
        <v>171</v>
      </c>
      <c r="H5" s="10" t="s">
        <v>172</v>
      </c>
      <c r="I5" s="10" t="s">
        <v>173</v>
      </c>
      <c r="J5" s="10" t="s">
        <v>174</v>
      </c>
      <c r="K5" s="10" t="s">
        <v>175</v>
      </c>
    </row>
    <row r="6" spans="1:11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16.5">
      <c r="A7" s="18" t="s">
        <v>176</v>
      </c>
      <c r="B7" s="103">
        <f>+B8+B9+B10+B11</f>
        <v>0</v>
      </c>
      <c r="C7" s="103">
        <f aca="true" t="shared" si="0" ref="C7:K7">+C8+C9+C10+C11</f>
        <v>0</v>
      </c>
      <c r="D7" s="103">
        <f t="shared" si="0"/>
        <v>0</v>
      </c>
      <c r="E7" s="103">
        <v>0</v>
      </c>
      <c r="F7" s="103">
        <f t="shared" si="0"/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</row>
    <row r="8" spans="1:11" ht="15">
      <c r="A8" s="20" t="s">
        <v>177</v>
      </c>
      <c r="B8" s="99">
        <v>0</v>
      </c>
      <c r="C8" s="99">
        <v>0</v>
      </c>
      <c r="D8" s="99">
        <v>0</v>
      </c>
      <c r="E8" s="99">
        <v>0</v>
      </c>
      <c r="F8" s="99">
        <v>0</v>
      </c>
      <c r="G8" s="99">
        <v>0</v>
      </c>
      <c r="H8" s="99">
        <v>0</v>
      </c>
      <c r="I8" s="99">
        <v>0</v>
      </c>
      <c r="J8" s="99">
        <v>0</v>
      </c>
      <c r="K8" s="99">
        <v>0</v>
      </c>
    </row>
    <row r="9" spans="1:11" ht="15">
      <c r="A9" s="20" t="s">
        <v>178</v>
      </c>
      <c r="B9" s="99">
        <v>0</v>
      </c>
      <c r="C9" s="99">
        <v>0</v>
      </c>
      <c r="D9" s="99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99">
        <v>0</v>
      </c>
    </row>
    <row r="10" spans="1:11" ht="15">
      <c r="A10" s="20" t="s">
        <v>179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99">
        <v>0</v>
      </c>
      <c r="J10" s="99">
        <v>0</v>
      </c>
      <c r="K10" s="99">
        <v>0</v>
      </c>
    </row>
    <row r="11" spans="1:11" ht="15">
      <c r="A11" s="20" t="s">
        <v>180</v>
      </c>
      <c r="B11" s="99">
        <v>0</v>
      </c>
      <c r="C11" s="99">
        <v>0</v>
      </c>
      <c r="D11" s="99">
        <v>0</v>
      </c>
      <c r="E11" s="99">
        <v>0</v>
      </c>
      <c r="F11" s="99">
        <v>0</v>
      </c>
      <c r="G11" s="99">
        <v>0</v>
      </c>
      <c r="H11" s="99">
        <v>0</v>
      </c>
      <c r="I11" s="99">
        <v>0</v>
      </c>
      <c r="J11" s="99">
        <v>0</v>
      </c>
      <c r="K11" s="99">
        <v>0</v>
      </c>
    </row>
    <row r="12" spans="1:11" ht="15">
      <c r="A12" s="20"/>
      <c r="B12" s="62"/>
      <c r="C12" s="62"/>
      <c r="D12" s="62"/>
      <c r="E12" s="62"/>
      <c r="F12" s="62"/>
      <c r="G12" s="62"/>
      <c r="H12" s="62"/>
      <c r="I12" s="62"/>
      <c r="J12" s="62"/>
      <c r="K12" s="62"/>
    </row>
    <row r="13" spans="1:11" ht="15">
      <c r="A13" s="18" t="s">
        <v>181</v>
      </c>
      <c r="B13" s="103">
        <f>+B14+B15+B16+B17</f>
        <v>0</v>
      </c>
      <c r="C13" s="103">
        <f aca="true" t="shared" si="1" ref="C13:K13">+C14+C15+C16+C17</f>
        <v>0</v>
      </c>
      <c r="D13" s="103">
        <f t="shared" si="1"/>
        <v>0</v>
      </c>
      <c r="E13" s="103">
        <f t="shared" si="1"/>
        <v>0</v>
      </c>
      <c r="F13" s="103">
        <f t="shared" si="1"/>
        <v>0</v>
      </c>
      <c r="G13" s="103">
        <f t="shared" si="1"/>
        <v>0</v>
      </c>
      <c r="H13" s="103">
        <f t="shared" si="1"/>
        <v>0</v>
      </c>
      <c r="I13" s="103">
        <f t="shared" si="1"/>
        <v>0</v>
      </c>
      <c r="J13" s="103">
        <f t="shared" si="1"/>
        <v>0</v>
      </c>
      <c r="K13" s="103">
        <f t="shared" si="1"/>
        <v>0</v>
      </c>
    </row>
    <row r="14" spans="1:11" ht="15">
      <c r="A14" s="20" t="s">
        <v>182</v>
      </c>
      <c r="B14" s="99">
        <v>0</v>
      </c>
      <c r="C14" s="99">
        <v>0</v>
      </c>
      <c r="D14" s="99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99">
        <v>0</v>
      </c>
    </row>
    <row r="15" spans="1:11" ht="15">
      <c r="A15" s="20" t="s">
        <v>183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99">
        <v>0</v>
      </c>
      <c r="J15" s="99">
        <v>0</v>
      </c>
      <c r="K15" s="99">
        <v>0</v>
      </c>
    </row>
    <row r="16" spans="1:11" ht="15">
      <c r="A16" s="20" t="s">
        <v>184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99">
        <v>0</v>
      </c>
      <c r="J16" s="99">
        <v>0</v>
      </c>
      <c r="K16" s="99">
        <v>0</v>
      </c>
    </row>
    <row r="17" spans="1:11" ht="15">
      <c r="A17" s="20" t="s">
        <v>185</v>
      </c>
      <c r="B17" s="99">
        <v>0</v>
      </c>
      <c r="C17" s="99">
        <v>0</v>
      </c>
      <c r="D17" s="99">
        <v>0</v>
      </c>
      <c r="E17" s="99">
        <v>0</v>
      </c>
      <c r="F17" s="99">
        <v>0</v>
      </c>
      <c r="G17" s="99">
        <v>0</v>
      </c>
      <c r="H17" s="99">
        <v>0</v>
      </c>
      <c r="I17" s="99">
        <v>0</v>
      </c>
      <c r="J17" s="99">
        <v>0</v>
      </c>
      <c r="K17" s="99">
        <v>0</v>
      </c>
    </row>
    <row r="18" spans="1:11" ht="15">
      <c r="A18" s="20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6.5">
      <c r="A19" s="18" t="s">
        <v>186</v>
      </c>
      <c r="B19" s="103">
        <f>+B7+B13</f>
        <v>0</v>
      </c>
      <c r="C19" s="103">
        <f aca="true" t="shared" si="2" ref="C19:K19">+C7+C13</f>
        <v>0</v>
      </c>
      <c r="D19" s="103">
        <f t="shared" si="2"/>
        <v>0</v>
      </c>
      <c r="E19" s="103">
        <f t="shared" si="2"/>
        <v>0</v>
      </c>
      <c r="F19" s="103">
        <f t="shared" si="2"/>
        <v>0</v>
      </c>
      <c r="G19" s="103">
        <f t="shared" si="2"/>
        <v>0</v>
      </c>
      <c r="H19" s="103">
        <f t="shared" si="2"/>
        <v>0</v>
      </c>
      <c r="I19" s="103">
        <f t="shared" si="2"/>
        <v>0</v>
      </c>
      <c r="J19" s="103">
        <f t="shared" si="2"/>
        <v>0</v>
      </c>
      <c r="K19" s="103">
        <f t="shared" si="2"/>
        <v>0</v>
      </c>
    </row>
    <row r="20" spans="1:11" ht="15.75" thickBo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</row>
  </sheetData>
  <mergeCells count="4">
    <mergeCell ref="A1:K1"/>
    <mergeCell ref="A2:K2"/>
    <mergeCell ref="A3:K3"/>
    <mergeCell ref="A4:K4"/>
  </mergeCells>
  <printOptions/>
  <pageMargins left="0.31496062992125984" right="1.1023622047244095" top="0.7480314960629921" bottom="0.7480314960629921" header="0.31496062992125984" footer="0.31496062992125984"/>
  <pageSetup fitToHeight="1" fitToWidth="1" horizontalDpi="600" verticalDpi="600" orientation="landscape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E79"/>
  <sheetViews>
    <sheetView view="pageBreakPreview" zoomScale="140" zoomScaleSheetLayoutView="140" workbookViewId="0" topLeftCell="A40">
      <selection activeCell="F57" sqref="F57"/>
    </sheetView>
  </sheetViews>
  <sheetFormatPr defaultColWidth="11.421875" defaultRowHeight="15"/>
  <cols>
    <col min="1" max="1" width="3.8515625" style="0" customWidth="1"/>
    <col min="2" max="2" width="38.8515625" style="0" customWidth="1"/>
  </cols>
  <sheetData>
    <row r="1" spans="1:5" ht="15">
      <c r="A1" s="186" t="str">
        <f>+1!A1:G1</f>
        <v>UNIVERSIDAD POLITECNICA DE TLAXCALA REGION PONIENTE</v>
      </c>
      <c r="B1" s="187"/>
      <c r="C1" s="187"/>
      <c r="D1" s="187"/>
      <c r="E1" s="188"/>
    </row>
    <row r="2" spans="1:5" ht="15">
      <c r="A2" s="189" t="s">
        <v>187</v>
      </c>
      <c r="B2" s="190"/>
      <c r="C2" s="190"/>
      <c r="D2" s="190"/>
      <c r="E2" s="191"/>
    </row>
    <row r="3" spans="1:5" ht="15">
      <c r="A3" s="189" t="str">
        <f>+2!A3:I3</f>
        <v>Del 1 de enero al 31 de marzo de 2017</v>
      </c>
      <c r="B3" s="190"/>
      <c r="C3" s="190"/>
      <c r="D3" s="190"/>
      <c r="E3" s="191"/>
    </row>
    <row r="4" spans="1:5" ht="15.75" thickBot="1">
      <c r="A4" s="168" t="s">
        <v>1</v>
      </c>
      <c r="B4" s="192"/>
      <c r="C4" s="192"/>
      <c r="D4" s="192"/>
      <c r="E4" s="169"/>
    </row>
    <row r="5" ht="4.5" customHeight="1" thickBot="1">
      <c r="A5" s="23"/>
    </row>
    <row r="6" spans="1:5" ht="15">
      <c r="A6" s="201" t="s">
        <v>2</v>
      </c>
      <c r="B6" s="202"/>
      <c r="C6" s="24" t="s">
        <v>188</v>
      </c>
      <c r="D6" s="199" t="s">
        <v>190</v>
      </c>
      <c r="E6" s="24" t="s">
        <v>191</v>
      </c>
    </row>
    <row r="7" spans="1:5" ht="15.75" thickBot="1">
      <c r="A7" s="203"/>
      <c r="B7" s="204"/>
      <c r="C7" s="10" t="s">
        <v>189</v>
      </c>
      <c r="D7" s="200"/>
      <c r="E7" s="10" t="s">
        <v>192</v>
      </c>
    </row>
    <row r="8" spans="1:5" s="50" customFormat="1" ht="9" customHeight="1">
      <c r="A8" s="25"/>
      <c r="B8" s="26"/>
      <c r="C8" s="26"/>
      <c r="D8" s="26"/>
      <c r="E8" s="26"/>
    </row>
    <row r="9" spans="1:5" s="50" customFormat="1" ht="15">
      <c r="A9" s="25"/>
      <c r="B9" s="27" t="s">
        <v>193</v>
      </c>
      <c r="C9" s="103">
        <f>+C10+C11+C12</f>
        <v>12871486</v>
      </c>
      <c r="D9" s="103">
        <f aca="true" t="shared" si="0" ref="D9:E9">+D10+D11+D12</f>
        <v>2748348</v>
      </c>
      <c r="E9" s="103">
        <f t="shared" si="0"/>
        <v>2748348</v>
      </c>
    </row>
    <row r="10" spans="1:5" s="50" customFormat="1" ht="13.5" customHeight="1">
      <c r="A10" s="25"/>
      <c r="B10" s="55" t="s">
        <v>194</v>
      </c>
      <c r="C10" s="99">
        <v>12871486</v>
      </c>
      <c r="D10" s="99">
        <f>+5!G44</f>
        <v>2748348</v>
      </c>
      <c r="E10" s="99">
        <f>+5!H44</f>
        <v>2748348</v>
      </c>
    </row>
    <row r="11" spans="1:5" s="50" customFormat="1" ht="13.5" customHeight="1">
      <c r="A11" s="25"/>
      <c r="B11" s="55" t="s">
        <v>195</v>
      </c>
      <c r="C11" s="99">
        <f>+5!D68</f>
        <v>0</v>
      </c>
      <c r="D11" s="99">
        <v>0</v>
      </c>
      <c r="E11" s="99">
        <v>0</v>
      </c>
    </row>
    <row r="12" spans="1:5" s="50" customFormat="1" ht="13.5" customHeight="1">
      <c r="A12" s="25"/>
      <c r="B12" s="55" t="s">
        <v>196</v>
      </c>
      <c r="C12" s="99">
        <f>+5!D70</f>
        <v>0</v>
      </c>
      <c r="D12" s="99">
        <f>+5!G70</f>
        <v>0</v>
      </c>
      <c r="E12" s="99">
        <f>+5!H70</f>
        <v>0</v>
      </c>
    </row>
    <row r="13" spans="1:5" s="50" customFormat="1" ht="6" customHeight="1">
      <c r="A13" s="25"/>
      <c r="B13" s="26"/>
      <c r="C13" s="26"/>
      <c r="D13" s="26"/>
      <c r="E13" s="26"/>
    </row>
    <row r="14" spans="1:5" s="50" customFormat="1" ht="15">
      <c r="A14" s="28"/>
      <c r="B14" s="27" t="s">
        <v>197</v>
      </c>
      <c r="C14" s="103">
        <f>+C15+C16</f>
        <v>12871486</v>
      </c>
      <c r="D14" s="103">
        <f aca="true" t="shared" si="1" ref="D14:E14">+D15+D16</f>
        <v>2164162</v>
      </c>
      <c r="E14" s="103">
        <f t="shared" si="1"/>
        <v>2164162</v>
      </c>
    </row>
    <row r="15" spans="1:5" s="50" customFormat="1" ht="13.5" customHeight="1">
      <c r="A15" s="25"/>
      <c r="B15" s="55" t="s">
        <v>198</v>
      </c>
      <c r="C15" s="99">
        <v>12871486</v>
      </c>
      <c r="D15" s="99">
        <f>+6A!F8</f>
        <v>2164162</v>
      </c>
      <c r="E15" s="99">
        <f>+6A!G8</f>
        <v>2164162</v>
      </c>
    </row>
    <row r="16" spans="1:5" s="50" customFormat="1" ht="13.5" customHeight="1">
      <c r="A16" s="25"/>
      <c r="B16" s="55" t="s">
        <v>199</v>
      </c>
      <c r="C16" s="99">
        <f>+6A!C84</f>
        <v>0</v>
      </c>
      <c r="D16" s="99">
        <v>0</v>
      </c>
      <c r="E16" s="99">
        <v>0</v>
      </c>
    </row>
    <row r="17" spans="1:5" s="50" customFormat="1" ht="6" customHeight="1">
      <c r="A17" s="25"/>
      <c r="B17" s="26"/>
      <c r="C17" s="99"/>
      <c r="D17" s="99"/>
      <c r="E17" s="99"/>
    </row>
    <row r="18" spans="1:5" s="50" customFormat="1" ht="15">
      <c r="A18" s="25"/>
      <c r="B18" s="27" t="s">
        <v>200</v>
      </c>
      <c r="C18" s="108">
        <f>+C19+C20</f>
        <v>0</v>
      </c>
      <c r="D18" s="103">
        <f>+D19+D20</f>
        <v>0</v>
      </c>
      <c r="E18" s="103">
        <f>+E19+E20</f>
        <v>0</v>
      </c>
    </row>
    <row r="19" spans="1:5" s="50" customFormat="1" ht="13.5" customHeight="1">
      <c r="A19" s="25"/>
      <c r="B19" s="55" t="s">
        <v>201</v>
      </c>
      <c r="C19" s="102">
        <v>0</v>
      </c>
      <c r="D19" s="99">
        <v>0</v>
      </c>
      <c r="E19" s="99">
        <v>0</v>
      </c>
    </row>
    <row r="20" spans="1:5" s="50" customFormat="1" ht="13.5" customHeight="1">
      <c r="A20" s="25"/>
      <c r="B20" s="55" t="s">
        <v>202</v>
      </c>
      <c r="C20" s="102">
        <v>0</v>
      </c>
      <c r="D20" s="99">
        <v>0</v>
      </c>
      <c r="E20" s="99">
        <v>0</v>
      </c>
    </row>
    <row r="21" spans="1:5" s="50" customFormat="1" ht="9" customHeight="1">
      <c r="A21" s="25"/>
      <c r="B21" s="26"/>
      <c r="C21" s="99"/>
      <c r="D21" s="99"/>
      <c r="E21" s="99"/>
    </row>
    <row r="22" spans="1:5" s="50" customFormat="1" ht="15">
      <c r="A22" s="25"/>
      <c r="B22" s="27" t="s">
        <v>203</v>
      </c>
      <c r="C22" s="103">
        <f>+C9-C14+C18</f>
        <v>0</v>
      </c>
      <c r="D22" s="103">
        <f aca="true" t="shared" si="2" ref="D22:E22">+D9-D14+D18</f>
        <v>584186</v>
      </c>
      <c r="E22" s="103">
        <f t="shared" si="2"/>
        <v>584186</v>
      </c>
    </row>
    <row r="23" spans="1:5" s="50" customFormat="1" ht="16.5">
      <c r="A23" s="25"/>
      <c r="B23" s="27" t="s">
        <v>204</v>
      </c>
      <c r="C23" s="103">
        <f>+C22-C12</f>
        <v>0</v>
      </c>
      <c r="D23" s="103">
        <f aca="true" t="shared" si="3" ref="D23:E23">+D22-D12</f>
        <v>584186</v>
      </c>
      <c r="E23" s="103">
        <f t="shared" si="3"/>
        <v>584186</v>
      </c>
    </row>
    <row r="24" spans="1:5" s="50" customFormat="1" ht="16.5">
      <c r="A24" s="25"/>
      <c r="B24" s="27" t="s">
        <v>205</v>
      </c>
      <c r="C24" s="103">
        <f>+C23-C18</f>
        <v>0</v>
      </c>
      <c r="D24" s="103">
        <f aca="true" t="shared" si="4" ref="D24:E24">+D23-D18</f>
        <v>584186</v>
      </c>
      <c r="E24" s="103">
        <f t="shared" si="4"/>
        <v>584186</v>
      </c>
    </row>
    <row r="25" spans="1:5" s="50" customFormat="1" ht="9" customHeight="1" thickBot="1">
      <c r="A25" s="29"/>
      <c r="B25" s="30"/>
      <c r="C25" s="30"/>
      <c r="D25" s="30"/>
      <c r="E25" s="30"/>
    </row>
    <row r="26" s="50" customFormat="1" ht="4.5" customHeight="1" thickBot="1">
      <c r="A26" s="56"/>
    </row>
    <row r="27" spans="1:5" s="50" customFormat="1" ht="15.75" thickBot="1">
      <c r="A27" s="205" t="s">
        <v>206</v>
      </c>
      <c r="B27" s="206"/>
      <c r="C27" s="31" t="s">
        <v>207</v>
      </c>
      <c r="D27" s="31" t="s">
        <v>190</v>
      </c>
      <c r="E27" s="31" t="s">
        <v>208</v>
      </c>
    </row>
    <row r="28" spans="1:5" s="50" customFormat="1" ht="9" customHeight="1">
      <c r="A28" s="25"/>
      <c r="B28" s="26"/>
      <c r="C28" s="26"/>
      <c r="D28" s="26"/>
      <c r="E28" s="26"/>
    </row>
    <row r="29" spans="1:5" s="50" customFormat="1" ht="16.5">
      <c r="A29" s="28"/>
      <c r="B29" s="27" t="s">
        <v>209</v>
      </c>
      <c r="C29" s="103">
        <f>+C30+C31</f>
        <v>0</v>
      </c>
      <c r="D29" s="103">
        <f aca="true" t="shared" si="5" ref="D29:E29">+D30+D31</f>
        <v>0</v>
      </c>
      <c r="E29" s="103">
        <f t="shared" si="5"/>
        <v>0</v>
      </c>
    </row>
    <row r="30" spans="1:5" s="50" customFormat="1" ht="13.5" customHeight="1">
      <c r="A30" s="25"/>
      <c r="B30" s="55" t="s">
        <v>210</v>
      </c>
      <c r="C30" s="99">
        <v>0</v>
      </c>
      <c r="D30" s="99">
        <v>0</v>
      </c>
      <c r="E30" s="99">
        <v>0</v>
      </c>
    </row>
    <row r="31" spans="1:5" s="50" customFormat="1" ht="13.5" customHeight="1">
      <c r="A31" s="25"/>
      <c r="B31" s="55" t="s">
        <v>211</v>
      </c>
      <c r="C31" s="99">
        <v>0</v>
      </c>
      <c r="D31" s="99">
        <v>0</v>
      </c>
      <c r="E31" s="99">
        <v>0</v>
      </c>
    </row>
    <row r="32" spans="1:5" s="50" customFormat="1" ht="9" customHeight="1">
      <c r="A32" s="25"/>
      <c r="B32" s="26"/>
      <c r="C32" s="99"/>
      <c r="D32" s="99"/>
      <c r="E32" s="99"/>
    </row>
    <row r="33" spans="1:5" s="50" customFormat="1" ht="15">
      <c r="A33" s="28"/>
      <c r="B33" s="27" t="s">
        <v>212</v>
      </c>
      <c r="C33" s="103">
        <f>+C24+C29</f>
        <v>0</v>
      </c>
      <c r="D33" s="103">
        <f aca="true" t="shared" si="6" ref="D33:E33">+D24+D29</f>
        <v>584186</v>
      </c>
      <c r="E33" s="103">
        <f t="shared" si="6"/>
        <v>584186</v>
      </c>
    </row>
    <row r="34" spans="1:5" s="50" customFormat="1" ht="9" customHeight="1" thickBot="1">
      <c r="A34" s="29"/>
      <c r="B34" s="30"/>
      <c r="C34" s="30"/>
      <c r="D34" s="30"/>
      <c r="E34" s="30"/>
    </row>
    <row r="35" s="50" customFormat="1" ht="4.5" customHeight="1" thickBot="1">
      <c r="A35" s="56"/>
    </row>
    <row r="36" spans="1:5" s="50" customFormat="1" ht="15">
      <c r="A36" s="195" t="s">
        <v>206</v>
      </c>
      <c r="B36" s="196"/>
      <c r="C36" s="199" t="s">
        <v>213</v>
      </c>
      <c r="D36" s="199" t="s">
        <v>190</v>
      </c>
      <c r="E36" s="24" t="s">
        <v>191</v>
      </c>
    </row>
    <row r="37" spans="1:5" s="50" customFormat="1" ht="15.75" thickBot="1">
      <c r="A37" s="197"/>
      <c r="B37" s="198"/>
      <c r="C37" s="200"/>
      <c r="D37" s="200"/>
      <c r="E37" s="10" t="s">
        <v>208</v>
      </c>
    </row>
    <row r="38" spans="1:5" s="50" customFormat="1" ht="9" customHeight="1">
      <c r="A38" s="25"/>
      <c r="B38" s="26"/>
      <c r="C38" s="26"/>
      <c r="D38" s="26"/>
      <c r="E38" s="26"/>
    </row>
    <row r="39" spans="1:5" s="50" customFormat="1" ht="15">
      <c r="A39" s="28"/>
      <c r="B39" s="27" t="s">
        <v>214</v>
      </c>
      <c r="C39" s="103">
        <f>+C40+C41</f>
        <v>0</v>
      </c>
      <c r="D39" s="103">
        <f aca="true" t="shared" si="7" ref="D39:E39">+D40+D41</f>
        <v>0</v>
      </c>
      <c r="E39" s="103">
        <f t="shared" si="7"/>
        <v>0</v>
      </c>
    </row>
    <row r="40" spans="1:5" s="50" customFormat="1" ht="13.5" customHeight="1">
      <c r="A40" s="25"/>
      <c r="B40" s="55" t="s">
        <v>215</v>
      </c>
      <c r="C40" s="99">
        <v>0</v>
      </c>
      <c r="D40" s="99">
        <v>0</v>
      </c>
      <c r="E40" s="99">
        <v>0</v>
      </c>
    </row>
    <row r="41" spans="1:5" s="50" customFormat="1" ht="13.5" customHeight="1">
      <c r="A41" s="25"/>
      <c r="B41" s="55" t="s">
        <v>216</v>
      </c>
      <c r="C41" s="99">
        <v>0</v>
      </c>
      <c r="D41" s="99">
        <v>0</v>
      </c>
      <c r="E41" s="99">
        <v>0</v>
      </c>
    </row>
    <row r="42" spans="1:5" s="50" customFormat="1" ht="15">
      <c r="A42" s="28"/>
      <c r="B42" s="27" t="s">
        <v>217</v>
      </c>
      <c r="C42" s="103">
        <f>+C43+C44</f>
        <v>0</v>
      </c>
      <c r="D42" s="103">
        <f aca="true" t="shared" si="8" ref="D42:E42">+D43+D44</f>
        <v>0</v>
      </c>
      <c r="E42" s="103">
        <f t="shared" si="8"/>
        <v>0</v>
      </c>
    </row>
    <row r="43" spans="1:5" s="50" customFormat="1" ht="13.5" customHeight="1">
      <c r="A43" s="25"/>
      <c r="B43" s="55" t="s">
        <v>218</v>
      </c>
      <c r="C43" s="99">
        <v>0</v>
      </c>
      <c r="D43" s="99">
        <v>0</v>
      </c>
      <c r="E43" s="99">
        <v>0</v>
      </c>
    </row>
    <row r="44" spans="1:5" s="50" customFormat="1" ht="13.5" customHeight="1">
      <c r="A44" s="25"/>
      <c r="B44" s="55" t="s">
        <v>219</v>
      </c>
      <c r="C44" s="99">
        <v>0</v>
      </c>
      <c r="D44" s="99">
        <v>0</v>
      </c>
      <c r="E44" s="99">
        <v>0</v>
      </c>
    </row>
    <row r="45" spans="1:5" s="50" customFormat="1" ht="9.75" customHeight="1">
      <c r="A45" s="25"/>
      <c r="B45" s="26"/>
      <c r="C45" s="99"/>
      <c r="D45" s="99"/>
      <c r="E45" s="99"/>
    </row>
    <row r="46" spans="1:5" s="50" customFormat="1" ht="10.5" customHeight="1">
      <c r="A46" s="95"/>
      <c r="B46" s="97" t="s">
        <v>220</v>
      </c>
      <c r="C46" s="103">
        <f>+C39-C42</f>
        <v>0</v>
      </c>
      <c r="D46" s="103">
        <f aca="true" t="shared" si="9" ref="D46:E46">+D39-D42</f>
        <v>0</v>
      </c>
      <c r="E46" s="103">
        <f t="shared" si="9"/>
        <v>0</v>
      </c>
    </row>
    <row r="47" spans="1:5" s="50" customFormat="1" ht="8.25" customHeight="1" thickBot="1">
      <c r="A47" s="96"/>
      <c r="B47" s="98"/>
      <c r="C47" s="30"/>
      <c r="D47" s="30"/>
      <c r="E47" s="30"/>
    </row>
    <row r="48" s="50" customFormat="1" ht="5.25" customHeight="1" thickBot="1">
      <c r="A48" s="56"/>
    </row>
    <row r="49" spans="1:5" s="50" customFormat="1" ht="15">
      <c r="A49" s="195" t="s">
        <v>206</v>
      </c>
      <c r="B49" s="196"/>
      <c r="C49" s="24" t="s">
        <v>188</v>
      </c>
      <c r="D49" s="199" t="s">
        <v>190</v>
      </c>
      <c r="E49" s="24" t="s">
        <v>191</v>
      </c>
    </row>
    <row r="50" spans="1:5" s="50" customFormat="1" ht="15.75" thickBot="1">
      <c r="A50" s="197"/>
      <c r="B50" s="198"/>
      <c r="C50" s="10" t="s">
        <v>207</v>
      </c>
      <c r="D50" s="200"/>
      <c r="E50" s="10" t="s">
        <v>208</v>
      </c>
    </row>
    <row r="51" spans="1:5" s="50" customFormat="1" ht="9" customHeight="1">
      <c r="A51" s="193"/>
      <c r="B51" s="194"/>
      <c r="C51" s="26"/>
      <c r="D51" s="26"/>
      <c r="E51" s="26"/>
    </row>
    <row r="52" spans="1:5" s="50" customFormat="1" ht="13.5" customHeight="1">
      <c r="A52" s="25"/>
      <c r="B52" s="26" t="s">
        <v>221</v>
      </c>
      <c r="C52" s="99">
        <f>+5!D44</f>
        <v>12871486</v>
      </c>
      <c r="D52" s="99">
        <f>+5!G73</f>
        <v>2748348</v>
      </c>
      <c r="E52" s="99">
        <f>+5!H44</f>
        <v>2748348</v>
      </c>
    </row>
    <row r="53" spans="1:5" s="50" customFormat="1" ht="13.5" customHeight="1">
      <c r="A53" s="25"/>
      <c r="B53" s="26" t="s">
        <v>222</v>
      </c>
      <c r="C53" s="99">
        <f>+C54-C55</f>
        <v>0</v>
      </c>
      <c r="D53" s="99">
        <f aca="true" t="shared" si="10" ref="D53:E53">+D54-D55</f>
        <v>0</v>
      </c>
      <c r="E53" s="99">
        <f t="shared" si="10"/>
        <v>0</v>
      </c>
    </row>
    <row r="54" spans="1:5" s="50" customFormat="1" ht="13.5" customHeight="1">
      <c r="A54" s="25"/>
      <c r="B54" s="55" t="s">
        <v>215</v>
      </c>
      <c r="C54" s="99">
        <v>0</v>
      </c>
      <c r="D54" s="99">
        <v>0</v>
      </c>
      <c r="E54" s="99">
        <v>0</v>
      </c>
    </row>
    <row r="55" spans="1:5" s="50" customFormat="1" ht="13.5" customHeight="1">
      <c r="A55" s="25"/>
      <c r="B55" s="55" t="s">
        <v>218</v>
      </c>
      <c r="C55" s="99">
        <v>0</v>
      </c>
      <c r="D55" s="99">
        <v>0</v>
      </c>
      <c r="E55" s="99">
        <v>0</v>
      </c>
    </row>
    <row r="56" spans="1:5" s="50" customFormat="1" ht="9" customHeight="1">
      <c r="A56" s="25"/>
      <c r="B56" s="26"/>
      <c r="C56" s="99"/>
      <c r="D56" s="99"/>
      <c r="E56" s="99"/>
    </row>
    <row r="57" spans="1:5" s="50" customFormat="1" ht="13.5" customHeight="1">
      <c r="A57" s="25"/>
      <c r="B57" s="26" t="s">
        <v>198</v>
      </c>
      <c r="C57" s="99">
        <v>0</v>
      </c>
      <c r="D57" s="99">
        <v>0</v>
      </c>
      <c r="E57" s="99">
        <v>0</v>
      </c>
    </row>
    <row r="58" spans="1:5" s="50" customFormat="1" ht="9" customHeight="1">
      <c r="A58" s="25"/>
      <c r="B58" s="26"/>
      <c r="C58" s="99"/>
      <c r="D58" s="99"/>
      <c r="E58" s="99"/>
    </row>
    <row r="59" spans="1:5" s="50" customFormat="1" ht="13.5" customHeight="1">
      <c r="A59" s="25"/>
      <c r="B59" s="26" t="s">
        <v>201</v>
      </c>
      <c r="C59" s="104">
        <v>0</v>
      </c>
      <c r="D59" s="99">
        <v>0</v>
      </c>
      <c r="E59" s="99">
        <v>0</v>
      </c>
    </row>
    <row r="60" spans="1:5" s="50" customFormat="1" ht="9" customHeight="1">
      <c r="A60" s="25"/>
      <c r="B60" s="26"/>
      <c r="C60" s="99"/>
      <c r="D60" s="99"/>
      <c r="E60" s="99"/>
    </row>
    <row r="61" spans="1:5" s="50" customFormat="1" ht="16.5">
      <c r="A61" s="28"/>
      <c r="B61" s="27" t="s">
        <v>223</v>
      </c>
      <c r="C61" s="103">
        <f>+C52+C53-C57-C59</f>
        <v>12871486</v>
      </c>
      <c r="D61" s="103">
        <f aca="true" t="shared" si="11" ref="D61:E61">+D52+D53-D57-D59</f>
        <v>2748348</v>
      </c>
      <c r="E61" s="103">
        <f t="shared" si="11"/>
        <v>2748348</v>
      </c>
    </row>
    <row r="62" spans="1:5" s="50" customFormat="1" ht="16.5">
      <c r="A62" s="28"/>
      <c r="B62" s="27" t="s">
        <v>224</v>
      </c>
      <c r="C62" s="103">
        <f>+C61-C53</f>
        <v>12871486</v>
      </c>
      <c r="D62" s="103">
        <f aca="true" t="shared" si="12" ref="D62:E62">+D61-D53</f>
        <v>2748348</v>
      </c>
      <c r="E62" s="103">
        <f t="shared" si="12"/>
        <v>2748348</v>
      </c>
    </row>
    <row r="63" spans="1:5" s="50" customFormat="1" ht="9" customHeight="1" thickBot="1">
      <c r="A63" s="29"/>
      <c r="B63" s="30"/>
      <c r="C63" s="30"/>
      <c r="D63" s="30"/>
      <c r="E63" s="30"/>
    </row>
    <row r="64" s="50" customFormat="1" ht="4.5" customHeight="1" thickBot="1">
      <c r="A64" s="56"/>
    </row>
    <row r="65" spans="1:5" s="50" customFormat="1" ht="15">
      <c r="A65" s="195" t="s">
        <v>206</v>
      </c>
      <c r="B65" s="196"/>
      <c r="C65" s="199" t="s">
        <v>213</v>
      </c>
      <c r="D65" s="199" t="s">
        <v>190</v>
      </c>
      <c r="E65" s="84" t="s">
        <v>191</v>
      </c>
    </row>
    <row r="66" spans="1:5" s="50" customFormat="1" ht="15.75" thickBot="1">
      <c r="A66" s="197"/>
      <c r="B66" s="198"/>
      <c r="C66" s="200"/>
      <c r="D66" s="200"/>
      <c r="E66" s="81" t="s">
        <v>208</v>
      </c>
    </row>
    <row r="67" spans="1:5" s="50" customFormat="1" ht="9" customHeight="1">
      <c r="A67" s="193"/>
      <c r="B67" s="194"/>
      <c r="C67" s="26"/>
      <c r="D67" s="26"/>
      <c r="E67" s="26"/>
    </row>
    <row r="68" spans="1:5" s="50" customFormat="1" ht="13.5" customHeight="1">
      <c r="A68" s="25"/>
      <c r="B68" s="26" t="s">
        <v>195</v>
      </c>
      <c r="C68" s="99">
        <f>+C11</f>
        <v>0</v>
      </c>
      <c r="D68" s="99">
        <f>+D11</f>
        <v>0</v>
      </c>
      <c r="E68" s="99">
        <f>+E11</f>
        <v>0</v>
      </c>
    </row>
    <row r="69" spans="1:5" s="50" customFormat="1" ht="13.5" customHeight="1">
      <c r="A69" s="25"/>
      <c r="B69" s="26" t="s">
        <v>225</v>
      </c>
      <c r="C69" s="99">
        <f>+C70-C71</f>
        <v>0</v>
      </c>
      <c r="D69" s="99">
        <f aca="true" t="shared" si="13" ref="D69:E69">+D70-D71</f>
        <v>0</v>
      </c>
      <c r="E69" s="99">
        <f t="shared" si="13"/>
        <v>0</v>
      </c>
    </row>
    <row r="70" spans="1:5" s="50" customFormat="1" ht="13.5" customHeight="1">
      <c r="A70" s="25"/>
      <c r="B70" s="55" t="s">
        <v>216</v>
      </c>
      <c r="C70" s="99">
        <v>0</v>
      </c>
      <c r="D70" s="99">
        <v>0</v>
      </c>
      <c r="E70" s="99">
        <v>0</v>
      </c>
    </row>
    <row r="71" spans="1:5" s="50" customFormat="1" ht="13.5" customHeight="1">
      <c r="A71" s="25"/>
      <c r="B71" s="55" t="s">
        <v>219</v>
      </c>
      <c r="C71" s="99">
        <v>0</v>
      </c>
      <c r="D71" s="99">
        <v>0</v>
      </c>
      <c r="E71" s="99">
        <v>0</v>
      </c>
    </row>
    <row r="72" spans="1:5" s="50" customFormat="1" ht="9" customHeight="1">
      <c r="A72" s="25"/>
      <c r="B72" s="26"/>
      <c r="C72" s="99"/>
      <c r="D72" s="99"/>
      <c r="E72" s="99"/>
    </row>
    <row r="73" spans="1:5" s="50" customFormat="1" ht="13.5" customHeight="1">
      <c r="A73" s="25"/>
      <c r="B73" s="26" t="s">
        <v>226</v>
      </c>
      <c r="C73" s="99">
        <f>+6A!C84</f>
        <v>0</v>
      </c>
      <c r="D73" s="99">
        <f>+6A!F84</f>
        <v>0</v>
      </c>
      <c r="E73" s="99">
        <f>+6A!G84</f>
        <v>0</v>
      </c>
    </row>
    <row r="74" spans="1:5" s="50" customFormat="1" ht="9" customHeight="1">
      <c r="A74" s="25"/>
      <c r="B74" s="26"/>
      <c r="C74" s="99"/>
      <c r="D74" s="99"/>
      <c r="E74" s="99"/>
    </row>
    <row r="75" spans="1:5" s="50" customFormat="1" ht="13.5" customHeight="1">
      <c r="A75" s="25"/>
      <c r="B75" s="26" t="s">
        <v>202</v>
      </c>
      <c r="C75" s="104">
        <v>0</v>
      </c>
      <c r="D75" s="99">
        <v>0</v>
      </c>
      <c r="E75" s="99">
        <v>0</v>
      </c>
    </row>
    <row r="76" spans="1:5" s="50" customFormat="1" ht="9" customHeight="1">
      <c r="A76" s="25"/>
      <c r="B76" s="26"/>
      <c r="C76" s="99"/>
      <c r="D76" s="99"/>
      <c r="E76" s="99"/>
    </row>
    <row r="77" spans="1:5" s="50" customFormat="1" ht="16.5">
      <c r="A77" s="82"/>
      <c r="B77" s="83" t="s">
        <v>227</v>
      </c>
      <c r="C77" s="103">
        <f>+C68+C69-C73+C75</f>
        <v>0</v>
      </c>
      <c r="D77" s="103">
        <f aca="true" t="shared" si="14" ref="D77:E77">+D68+D69-D73+D75</f>
        <v>0</v>
      </c>
      <c r="E77" s="103">
        <f t="shared" si="14"/>
        <v>0</v>
      </c>
    </row>
    <row r="78" spans="1:5" s="50" customFormat="1" ht="24" customHeight="1">
      <c r="A78" s="95"/>
      <c r="B78" s="97" t="s">
        <v>228</v>
      </c>
      <c r="C78" s="103">
        <f>+C77-C69</f>
        <v>0</v>
      </c>
      <c r="D78" s="103">
        <f aca="true" t="shared" si="15" ref="D78:E78">+D77-D69</f>
        <v>0</v>
      </c>
      <c r="E78" s="103">
        <f t="shared" si="15"/>
        <v>0</v>
      </c>
    </row>
    <row r="79" spans="1:5" s="50" customFormat="1" ht="7.5" customHeight="1" thickBot="1">
      <c r="A79" s="96"/>
      <c r="B79" s="98"/>
      <c r="C79" s="98"/>
      <c r="D79" s="98"/>
      <c r="E79" s="98"/>
    </row>
  </sheetData>
  <mergeCells count="17">
    <mergeCell ref="A67:B67"/>
    <mergeCell ref="C36:C37"/>
    <mergeCell ref="D36:D37"/>
    <mergeCell ref="A6:B7"/>
    <mergeCell ref="C65:C66"/>
    <mergeCell ref="D65:D66"/>
    <mergeCell ref="A27:B27"/>
    <mergeCell ref="A36:B37"/>
    <mergeCell ref="D6:D7"/>
    <mergeCell ref="A65:B66"/>
    <mergeCell ref="A1:E1"/>
    <mergeCell ref="A2:E2"/>
    <mergeCell ref="A3:E3"/>
    <mergeCell ref="A4:E4"/>
    <mergeCell ref="A51:B51"/>
    <mergeCell ref="A49:B50"/>
    <mergeCell ref="D49:D50"/>
  </mergeCells>
  <printOptions horizontalCentered="1"/>
  <pageMargins left="0.7086614173228347" right="0.7086614173228347" top="0.15748031496062992" bottom="0" header="0.31496062992125984" footer="0.31496062992125984"/>
  <pageSetup fitToHeight="2" horizontalDpi="600" verticalDpi="600" orientation="landscape" r:id="rId2"/>
  <rowBreaks count="1" manualBreakCount="1">
    <brk id="47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S79"/>
  <sheetViews>
    <sheetView view="pageBreakPreview" zoomScale="110" zoomScaleSheetLayoutView="110" workbookViewId="0" topLeftCell="A1">
      <pane ySplit="7" topLeftCell="A8" activePane="bottomLeft" state="frozen"/>
      <selection pane="bottomLeft" activeCell="D20" sqref="D20"/>
    </sheetView>
  </sheetViews>
  <sheetFormatPr defaultColWidth="11.421875" defaultRowHeight="15"/>
  <cols>
    <col min="1" max="1" width="4.421875" style="0" customWidth="1"/>
    <col min="2" max="2" width="6.57421875" style="0" customWidth="1"/>
    <col min="3" max="3" width="41.140625" style="0" customWidth="1"/>
    <col min="10" max="10" width="1.57421875" style="0" customWidth="1"/>
    <col min="11" max="11" width="13.140625" style="0" bestFit="1" customWidth="1"/>
    <col min="12" max="12" width="14.140625" style="0" bestFit="1" customWidth="1"/>
    <col min="15" max="15" width="14.140625" style="0" bestFit="1" customWidth="1"/>
    <col min="16" max="16" width="13.140625" style="0" bestFit="1" customWidth="1"/>
  </cols>
  <sheetData>
    <row r="1" spans="1:9" ht="15">
      <c r="A1" s="149" t="str">
        <f>+4!A1:E1</f>
        <v>UNIVERSIDAD POLITECNICA DE TLAXCALA REGION PONIENTE</v>
      </c>
      <c r="B1" s="150"/>
      <c r="C1" s="150"/>
      <c r="D1" s="150"/>
      <c r="E1" s="150"/>
      <c r="F1" s="150"/>
      <c r="G1" s="150"/>
      <c r="H1" s="150"/>
      <c r="I1" s="151"/>
    </row>
    <row r="2" spans="1:9" ht="15">
      <c r="A2" s="207" t="s">
        <v>229</v>
      </c>
      <c r="B2" s="208"/>
      <c r="C2" s="208"/>
      <c r="D2" s="208"/>
      <c r="E2" s="208"/>
      <c r="F2" s="208"/>
      <c r="G2" s="208"/>
      <c r="H2" s="208"/>
      <c r="I2" s="209"/>
    </row>
    <row r="3" spans="1:9" ht="15">
      <c r="A3" s="207" t="str">
        <f>+2!A3:I3</f>
        <v>Del 1 de enero al 31 de marzo de 2017</v>
      </c>
      <c r="B3" s="208"/>
      <c r="C3" s="208"/>
      <c r="D3" s="208"/>
      <c r="E3" s="208"/>
      <c r="F3" s="208"/>
      <c r="G3" s="208"/>
      <c r="H3" s="208"/>
      <c r="I3" s="209"/>
    </row>
    <row r="4" spans="1:9" ht="15.75" thickBot="1">
      <c r="A4" s="210" t="s">
        <v>1</v>
      </c>
      <c r="B4" s="211"/>
      <c r="C4" s="211"/>
      <c r="D4" s="211"/>
      <c r="E4" s="211"/>
      <c r="F4" s="211"/>
      <c r="G4" s="211"/>
      <c r="H4" s="211"/>
      <c r="I4" s="212"/>
    </row>
    <row r="5" spans="1:9" ht="15.75" thickBot="1">
      <c r="A5" s="149"/>
      <c r="B5" s="150"/>
      <c r="C5" s="151"/>
      <c r="D5" s="213" t="s">
        <v>230</v>
      </c>
      <c r="E5" s="214"/>
      <c r="F5" s="214"/>
      <c r="G5" s="214"/>
      <c r="H5" s="215"/>
      <c r="I5" s="216" t="s">
        <v>231</v>
      </c>
    </row>
    <row r="6" spans="1:9" ht="15">
      <c r="A6" s="207" t="s">
        <v>206</v>
      </c>
      <c r="B6" s="208"/>
      <c r="C6" s="209"/>
      <c r="D6" s="216" t="s">
        <v>233</v>
      </c>
      <c r="E6" s="199" t="s">
        <v>234</v>
      </c>
      <c r="F6" s="216" t="s">
        <v>235</v>
      </c>
      <c r="G6" s="216" t="s">
        <v>190</v>
      </c>
      <c r="H6" s="216" t="s">
        <v>236</v>
      </c>
      <c r="I6" s="217"/>
    </row>
    <row r="7" spans="1:9" ht="15.75" thickBot="1">
      <c r="A7" s="210" t="s">
        <v>232</v>
      </c>
      <c r="B7" s="211"/>
      <c r="C7" s="212"/>
      <c r="D7" s="218"/>
      <c r="E7" s="200"/>
      <c r="F7" s="218"/>
      <c r="G7" s="218"/>
      <c r="H7" s="218"/>
      <c r="I7" s="218"/>
    </row>
    <row r="8" spans="1:9" s="49" customFormat="1" ht="15">
      <c r="A8" s="220"/>
      <c r="B8" s="221"/>
      <c r="C8" s="222"/>
      <c r="D8" s="32"/>
      <c r="E8" s="32"/>
      <c r="F8" s="32"/>
      <c r="G8" s="32"/>
      <c r="H8" s="32"/>
      <c r="I8" s="32"/>
    </row>
    <row r="9" spans="1:9" s="49" customFormat="1" ht="15">
      <c r="A9" s="223" t="s">
        <v>237</v>
      </c>
      <c r="B9" s="224"/>
      <c r="C9" s="225"/>
      <c r="D9" s="32"/>
      <c r="E9" s="32"/>
      <c r="F9" s="32"/>
      <c r="G9" s="32"/>
      <c r="H9" s="32"/>
      <c r="I9" s="32"/>
    </row>
    <row r="10" spans="1:9" s="49" customFormat="1" ht="15">
      <c r="A10" s="138"/>
      <c r="B10" s="272" t="s">
        <v>238</v>
      </c>
      <c r="C10" s="219"/>
      <c r="D10" s="99">
        <v>0</v>
      </c>
      <c r="E10" s="99">
        <v>0</v>
      </c>
      <c r="F10" s="99">
        <f>+D10+E10</f>
        <v>0</v>
      </c>
      <c r="G10" s="99">
        <v>0</v>
      </c>
      <c r="H10" s="99">
        <v>0</v>
      </c>
      <c r="I10" s="99">
        <f>+H10-D10</f>
        <v>0</v>
      </c>
    </row>
    <row r="11" spans="1:9" s="49" customFormat="1" ht="15">
      <c r="A11" s="138"/>
      <c r="B11" s="272" t="s">
        <v>239</v>
      </c>
      <c r="C11" s="219"/>
      <c r="D11" s="99">
        <v>0</v>
      </c>
      <c r="E11" s="99">
        <v>0</v>
      </c>
      <c r="F11" s="99">
        <f aca="true" t="shared" si="0" ref="F11:F41">+D11+E11</f>
        <v>0</v>
      </c>
      <c r="G11" s="99">
        <v>0</v>
      </c>
      <c r="H11" s="99">
        <v>0</v>
      </c>
      <c r="I11" s="99">
        <f aca="true" t="shared" si="1" ref="I11:I16">+H11-D11</f>
        <v>0</v>
      </c>
    </row>
    <row r="12" spans="1:9" s="49" customFormat="1" ht="15">
      <c r="A12" s="138"/>
      <c r="B12" s="272" t="s">
        <v>240</v>
      </c>
      <c r="C12" s="219"/>
      <c r="D12" s="99">
        <v>0</v>
      </c>
      <c r="E12" s="99">
        <v>0</v>
      </c>
      <c r="F12" s="99">
        <f t="shared" si="0"/>
        <v>0</v>
      </c>
      <c r="G12" s="99">
        <v>0</v>
      </c>
      <c r="H12" s="99">
        <v>0</v>
      </c>
      <c r="I12" s="99">
        <f t="shared" si="1"/>
        <v>0</v>
      </c>
    </row>
    <row r="13" spans="1:9" s="49" customFormat="1" ht="15">
      <c r="A13" s="138"/>
      <c r="B13" s="272" t="s">
        <v>241</v>
      </c>
      <c r="C13" s="219"/>
      <c r="D13" s="99">
        <v>0</v>
      </c>
      <c r="E13" s="99">
        <v>0</v>
      </c>
      <c r="F13" s="99">
        <f t="shared" si="0"/>
        <v>0</v>
      </c>
      <c r="G13" s="99">
        <v>0</v>
      </c>
      <c r="H13" s="99">
        <v>0</v>
      </c>
      <c r="I13" s="99">
        <f t="shared" si="1"/>
        <v>0</v>
      </c>
    </row>
    <row r="14" spans="1:9" s="49" customFormat="1" ht="15">
      <c r="A14" s="138"/>
      <c r="B14" s="272" t="s">
        <v>242</v>
      </c>
      <c r="C14" s="219"/>
      <c r="D14" s="99">
        <v>0</v>
      </c>
      <c r="E14" s="99">
        <v>0</v>
      </c>
      <c r="F14" s="99">
        <f t="shared" si="0"/>
        <v>0</v>
      </c>
      <c r="G14" s="99">
        <v>0</v>
      </c>
      <c r="H14" s="99">
        <v>0</v>
      </c>
      <c r="I14" s="99">
        <f t="shared" si="1"/>
        <v>0</v>
      </c>
    </row>
    <row r="15" spans="1:9" s="49" customFormat="1" ht="15">
      <c r="A15" s="138"/>
      <c r="B15" s="272" t="s">
        <v>243</v>
      </c>
      <c r="C15" s="219"/>
      <c r="D15" s="99">
        <v>0</v>
      </c>
      <c r="E15" s="99">
        <v>0</v>
      </c>
      <c r="F15" s="99">
        <f t="shared" si="0"/>
        <v>0</v>
      </c>
      <c r="G15" s="99">
        <v>0</v>
      </c>
      <c r="H15" s="99">
        <v>0</v>
      </c>
      <c r="I15" s="99">
        <f t="shared" si="1"/>
        <v>0</v>
      </c>
    </row>
    <row r="16" spans="1:9" s="49" customFormat="1" ht="15">
      <c r="A16" s="138"/>
      <c r="B16" s="272" t="s">
        <v>244</v>
      </c>
      <c r="C16" s="219"/>
      <c r="D16" s="99"/>
      <c r="E16" s="99">
        <v>0</v>
      </c>
      <c r="F16" s="99">
        <f t="shared" si="0"/>
        <v>0</v>
      </c>
      <c r="G16" s="99">
        <v>0</v>
      </c>
      <c r="H16" s="99">
        <v>0</v>
      </c>
      <c r="I16" s="99">
        <f t="shared" si="1"/>
        <v>0</v>
      </c>
    </row>
    <row r="17" spans="1:9" s="49" customFormat="1" ht="15">
      <c r="A17" s="226"/>
      <c r="B17" s="272" t="s">
        <v>245</v>
      </c>
      <c r="C17" s="219"/>
      <c r="D17" s="99">
        <f>+D19+D20+D21+D22+D23+D24+D25+D26+D27+D28+D29</f>
        <v>6769987</v>
      </c>
      <c r="E17" s="99">
        <f aca="true" t="shared" si="2" ref="E17:H17">+E19+E20+E21+E22+E23+E24+E25+E26+E27+E28+E29</f>
        <v>0</v>
      </c>
      <c r="F17" s="99">
        <f t="shared" si="0"/>
        <v>6769987</v>
      </c>
      <c r="G17" s="99">
        <f t="shared" si="2"/>
        <v>1938776</v>
      </c>
      <c r="H17" s="99">
        <f t="shared" si="2"/>
        <v>1938776</v>
      </c>
      <c r="I17" s="99">
        <f>+H17-D17</f>
        <v>-4831211</v>
      </c>
    </row>
    <row r="18" spans="1:9" s="49" customFormat="1" ht="15">
      <c r="A18" s="226"/>
      <c r="B18" s="272" t="s">
        <v>246</v>
      </c>
      <c r="C18" s="219"/>
      <c r="D18" s="99"/>
      <c r="E18" s="99"/>
      <c r="F18" s="99"/>
      <c r="G18" s="99"/>
      <c r="H18" s="99"/>
      <c r="I18" s="99"/>
    </row>
    <row r="19" spans="1:9" s="49" customFormat="1" ht="15">
      <c r="A19" s="138"/>
      <c r="B19" s="273"/>
      <c r="C19" s="137" t="s">
        <v>247</v>
      </c>
      <c r="D19" s="99">
        <v>6769987</v>
      </c>
      <c r="E19" s="99">
        <v>0</v>
      </c>
      <c r="F19" s="99">
        <f t="shared" si="0"/>
        <v>6769987</v>
      </c>
      <c r="G19" s="99">
        <v>1938776</v>
      </c>
      <c r="H19" s="99">
        <v>1938776</v>
      </c>
      <c r="I19" s="99">
        <f aca="true" t="shared" si="3" ref="I19:I41">+H19-D19</f>
        <v>-4831211</v>
      </c>
    </row>
    <row r="20" spans="1:9" s="49" customFormat="1" ht="15">
      <c r="A20" s="138"/>
      <c r="B20" s="273"/>
      <c r="C20" s="137" t="s">
        <v>248</v>
      </c>
      <c r="D20" s="99">
        <v>0</v>
      </c>
      <c r="E20" s="99">
        <v>0</v>
      </c>
      <c r="F20" s="99">
        <f t="shared" si="0"/>
        <v>0</v>
      </c>
      <c r="G20" s="99">
        <v>0</v>
      </c>
      <c r="H20" s="99">
        <v>0</v>
      </c>
      <c r="I20" s="99">
        <f t="shared" si="3"/>
        <v>0</v>
      </c>
    </row>
    <row r="21" spans="1:9" s="49" customFormat="1" ht="15">
      <c r="A21" s="138"/>
      <c r="B21" s="273"/>
      <c r="C21" s="137" t="s">
        <v>249</v>
      </c>
      <c r="D21" s="99">
        <v>0</v>
      </c>
      <c r="E21" s="99">
        <v>0</v>
      </c>
      <c r="F21" s="99">
        <f t="shared" si="0"/>
        <v>0</v>
      </c>
      <c r="G21" s="99">
        <v>0</v>
      </c>
      <c r="H21" s="99">
        <v>0</v>
      </c>
      <c r="I21" s="99">
        <f t="shared" si="3"/>
        <v>0</v>
      </c>
    </row>
    <row r="22" spans="1:9" s="49" customFormat="1" ht="15">
      <c r="A22" s="138"/>
      <c r="B22" s="273"/>
      <c r="C22" s="137" t="s">
        <v>250</v>
      </c>
      <c r="D22" s="99">
        <v>0</v>
      </c>
      <c r="E22" s="99">
        <v>0</v>
      </c>
      <c r="F22" s="99">
        <f t="shared" si="0"/>
        <v>0</v>
      </c>
      <c r="G22" s="99">
        <v>0</v>
      </c>
      <c r="H22" s="99">
        <v>0</v>
      </c>
      <c r="I22" s="99">
        <f t="shared" si="3"/>
        <v>0</v>
      </c>
    </row>
    <row r="23" spans="1:9" s="49" customFormat="1" ht="15">
      <c r="A23" s="138"/>
      <c r="B23" s="273"/>
      <c r="C23" s="137" t="s">
        <v>251</v>
      </c>
      <c r="D23" s="99">
        <v>0</v>
      </c>
      <c r="E23" s="99">
        <v>0</v>
      </c>
      <c r="F23" s="99">
        <f t="shared" si="0"/>
        <v>0</v>
      </c>
      <c r="G23" s="99">
        <v>0</v>
      </c>
      <c r="H23" s="99">
        <v>0</v>
      </c>
      <c r="I23" s="99">
        <f t="shared" si="3"/>
        <v>0</v>
      </c>
    </row>
    <row r="24" spans="1:9" s="49" customFormat="1" ht="15">
      <c r="A24" s="138"/>
      <c r="B24" s="273"/>
      <c r="C24" s="137" t="s">
        <v>252</v>
      </c>
      <c r="D24" s="99">
        <v>0</v>
      </c>
      <c r="E24" s="99">
        <v>0</v>
      </c>
      <c r="F24" s="99">
        <f t="shared" si="0"/>
        <v>0</v>
      </c>
      <c r="G24" s="99">
        <v>0</v>
      </c>
      <c r="H24" s="99">
        <v>0</v>
      </c>
      <c r="I24" s="99">
        <f t="shared" si="3"/>
        <v>0</v>
      </c>
    </row>
    <row r="25" spans="1:18" s="49" customFormat="1" ht="15">
      <c r="A25" s="138"/>
      <c r="B25" s="273"/>
      <c r="C25" s="137" t="s">
        <v>253</v>
      </c>
      <c r="D25" s="99">
        <v>0</v>
      </c>
      <c r="E25" s="99">
        <v>0</v>
      </c>
      <c r="F25" s="99">
        <f t="shared" si="0"/>
        <v>0</v>
      </c>
      <c r="G25" s="99">
        <v>0</v>
      </c>
      <c r="H25" s="99">
        <v>0</v>
      </c>
      <c r="I25" s="99">
        <f t="shared" si="3"/>
        <v>0</v>
      </c>
      <c r="L25" s="68"/>
      <c r="M25" s="68"/>
      <c r="N25" s="68"/>
      <c r="O25" s="68"/>
      <c r="P25" s="68"/>
      <c r="Q25" s="68"/>
      <c r="R25" s="68"/>
    </row>
    <row r="26" spans="1:18" s="49" customFormat="1" ht="15">
      <c r="A26" s="138"/>
      <c r="B26" s="273"/>
      <c r="C26" s="137" t="s">
        <v>254</v>
      </c>
      <c r="D26" s="99">
        <v>0</v>
      </c>
      <c r="E26" s="99">
        <v>0</v>
      </c>
      <c r="F26" s="99">
        <f t="shared" si="0"/>
        <v>0</v>
      </c>
      <c r="G26" s="99">
        <v>0</v>
      </c>
      <c r="H26" s="99">
        <v>0</v>
      </c>
      <c r="I26" s="99">
        <f t="shared" si="3"/>
        <v>0</v>
      </c>
      <c r="L26" s="68"/>
      <c r="M26" s="68"/>
      <c r="N26" s="68"/>
      <c r="O26" s="68"/>
      <c r="P26" s="68"/>
      <c r="Q26" s="68"/>
      <c r="R26" s="68"/>
    </row>
    <row r="27" spans="1:18" s="49" customFormat="1" ht="15">
      <c r="A27" s="138"/>
      <c r="B27" s="273"/>
      <c r="C27" s="137" t="s">
        <v>255</v>
      </c>
      <c r="D27" s="99">
        <v>0</v>
      </c>
      <c r="E27" s="99">
        <v>0</v>
      </c>
      <c r="F27" s="99">
        <f t="shared" si="0"/>
        <v>0</v>
      </c>
      <c r="G27" s="99">
        <v>0</v>
      </c>
      <c r="H27" s="99">
        <v>0</v>
      </c>
      <c r="I27" s="99">
        <f t="shared" si="3"/>
        <v>0</v>
      </c>
      <c r="L27" s="68"/>
      <c r="M27" s="68"/>
      <c r="N27" s="68"/>
      <c r="O27" s="68"/>
      <c r="P27" s="68"/>
      <c r="Q27" s="68"/>
      <c r="R27" s="68"/>
    </row>
    <row r="28" spans="1:18" s="49" customFormat="1" ht="15">
      <c r="A28" s="138"/>
      <c r="B28" s="273"/>
      <c r="C28" s="137" t="s">
        <v>256</v>
      </c>
      <c r="D28" s="99">
        <v>0</v>
      </c>
      <c r="E28" s="99">
        <v>0</v>
      </c>
      <c r="F28" s="99">
        <f t="shared" si="0"/>
        <v>0</v>
      </c>
      <c r="G28" s="99">
        <v>0</v>
      </c>
      <c r="H28" s="99">
        <v>0</v>
      </c>
      <c r="I28" s="99">
        <f t="shared" si="3"/>
        <v>0</v>
      </c>
      <c r="L28" s="68"/>
      <c r="M28" s="68"/>
      <c r="N28" s="68"/>
      <c r="O28" s="68"/>
      <c r="P28" s="68"/>
      <c r="Q28" s="68"/>
      <c r="R28" s="68"/>
    </row>
    <row r="29" spans="1:18" s="49" customFormat="1" ht="15">
      <c r="A29" s="138"/>
      <c r="B29" s="273"/>
      <c r="C29" s="137" t="s">
        <v>257</v>
      </c>
      <c r="D29" s="99">
        <v>0</v>
      </c>
      <c r="E29" s="99">
        <v>0</v>
      </c>
      <c r="F29" s="99">
        <f t="shared" si="0"/>
        <v>0</v>
      </c>
      <c r="G29" s="99">
        <v>0</v>
      </c>
      <c r="H29" s="99">
        <v>0</v>
      </c>
      <c r="I29" s="99">
        <f t="shared" si="3"/>
        <v>0</v>
      </c>
      <c r="L29" s="68"/>
      <c r="M29" s="68"/>
      <c r="N29" s="68"/>
      <c r="O29" s="68"/>
      <c r="P29" s="68"/>
      <c r="Q29" s="68"/>
      <c r="R29" s="68"/>
    </row>
    <row r="30" spans="1:19" s="49" customFormat="1" ht="15">
      <c r="A30" s="138"/>
      <c r="B30" s="272" t="s">
        <v>258</v>
      </c>
      <c r="C30" s="219"/>
      <c r="D30" s="99">
        <f>+D31+D32+D33+D34</f>
        <v>0</v>
      </c>
      <c r="E30" s="99">
        <f aca="true" t="shared" si="4" ref="E30:H30">+E31+E32+E33+E34</f>
        <v>0</v>
      </c>
      <c r="F30" s="99">
        <f t="shared" si="0"/>
        <v>0</v>
      </c>
      <c r="G30" s="99">
        <f t="shared" si="4"/>
        <v>0</v>
      </c>
      <c r="H30" s="99">
        <f t="shared" si="4"/>
        <v>0</v>
      </c>
      <c r="I30" s="99">
        <f t="shared" si="3"/>
        <v>0</v>
      </c>
      <c r="L30" s="68"/>
      <c r="M30" s="68"/>
      <c r="N30" s="68"/>
      <c r="O30" s="68"/>
      <c r="P30" s="68"/>
      <c r="Q30" s="68"/>
      <c r="R30" s="68"/>
      <c r="S30" s="68"/>
    </row>
    <row r="31" spans="1:18" s="49" customFormat="1" ht="15">
      <c r="A31" s="138"/>
      <c r="B31" s="273"/>
      <c r="C31" s="137" t="s">
        <v>259</v>
      </c>
      <c r="D31" s="99">
        <v>0</v>
      </c>
      <c r="E31" s="99">
        <v>0</v>
      </c>
      <c r="F31" s="99">
        <f t="shared" si="0"/>
        <v>0</v>
      </c>
      <c r="G31" s="99">
        <v>0</v>
      </c>
      <c r="H31" s="99">
        <v>0</v>
      </c>
      <c r="I31" s="99">
        <f t="shared" si="3"/>
        <v>0</v>
      </c>
      <c r="L31" s="68"/>
      <c r="M31" s="69"/>
      <c r="N31" s="69"/>
      <c r="O31" s="69"/>
      <c r="P31" s="68"/>
      <c r="Q31" s="68"/>
      <c r="R31" s="68"/>
    </row>
    <row r="32" spans="1:19" s="49" customFormat="1" ht="15">
      <c r="A32" s="138"/>
      <c r="B32" s="273"/>
      <c r="C32" s="137" t="s">
        <v>260</v>
      </c>
      <c r="D32" s="99">
        <v>0</v>
      </c>
      <c r="E32" s="99">
        <v>0</v>
      </c>
      <c r="F32" s="99">
        <f t="shared" si="0"/>
        <v>0</v>
      </c>
      <c r="G32" s="99">
        <v>0</v>
      </c>
      <c r="H32" s="99">
        <v>0</v>
      </c>
      <c r="I32" s="99">
        <f t="shared" si="3"/>
        <v>0</v>
      </c>
      <c r="L32" s="68"/>
      <c r="M32" s="69"/>
      <c r="N32" s="69"/>
      <c r="O32" s="69"/>
      <c r="P32" s="68"/>
      <c r="Q32" s="68"/>
      <c r="R32" s="68"/>
      <c r="S32" s="68"/>
    </row>
    <row r="33" spans="1:9" s="49" customFormat="1" ht="15">
      <c r="A33" s="138"/>
      <c r="B33" s="273"/>
      <c r="C33" s="137" t="s">
        <v>261</v>
      </c>
      <c r="D33" s="99">
        <v>0</v>
      </c>
      <c r="E33" s="99">
        <v>0</v>
      </c>
      <c r="F33" s="99">
        <f t="shared" si="0"/>
        <v>0</v>
      </c>
      <c r="G33" s="99">
        <v>0</v>
      </c>
      <c r="H33" s="99">
        <v>0</v>
      </c>
      <c r="I33" s="99">
        <f t="shared" si="3"/>
        <v>0</v>
      </c>
    </row>
    <row r="34" spans="1:15" s="49" customFormat="1" ht="15">
      <c r="A34" s="138"/>
      <c r="B34" s="273"/>
      <c r="C34" s="137" t="s">
        <v>262</v>
      </c>
      <c r="D34" s="99">
        <v>0</v>
      </c>
      <c r="E34" s="99">
        <v>0</v>
      </c>
      <c r="F34" s="99">
        <f t="shared" si="0"/>
        <v>0</v>
      </c>
      <c r="G34" s="99">
        <v>0</v>
      </c>
      <c r="H34" s="99">
        <v>0</v>
      </c>
      <c r="I34" s="99">
        <f t="shared" si="3"/>
        <v>0</v>
      </c>
      <c r="O34" s="67"/>
    </row>
    <row r="35" spans="1:9" s="49" customFormat="1" ht="15">
      <c r="A35" s="138"/>
      <c r="B35" s="273"/>
      <c r="C35" s="137" t="s">
        <v>263</v>
      </c>
      <c r="D35" s="99">
        <v>0</v>
      </c>
      <c r="E35" s="99">
        <v>0</v>
      </c>
      <c r="F35" s="99">
        <f t="shared" si="0"/>
        <v>0</v>
      </c>
      <c r="G35" s="99">
        <v>0</v>
      </c>
      <c r="H35" s="99">
        <v>0</v>
      </c>
      <c r="I35" s="99">
        <f t="shared" si="3"/>
        <v>0</v>
      </c>
    </row>
    <row r="36" spans="1:9" s="49" customFormat="1" ht="15">
      <c r="A36" s="138"/>
      <c r="B36" s="272" t="s">
        <v>264</v>
      </c>
      <c r="C36" s="219"/>
      <c r="D36" s="99">
        <v>0</v>
      </c>
      <c r="E36" s="99">
        <v>0</v>
      </c>
      <c r="F36" s="99">
        <f t="shared" si="0"/>
        <v>0</v>
      </c>
      <c r="G36" s="99">
        <v>0</v>
      </c>
      <c r="H36" s="99">
        <v>0</v>
      </c>
      <c r="I36" s="99">
        <f t="shared" si="3"/>
        <v>0</v>
      </c>
    </row>
    <row r="37" spans="1:9" s="49" customFormat="1" ht="15">
      <c r="A37" s="138"/>
      <c r="B37" s="272" t="s">
        <v>265</v>
      </c>
      <c r="C37" s="219"/>
      <c r="D37" s="99">
        <f>+D38</f>
        <v>6101499</v>
      </c>
      <c r="E37" s="99">
        <f aca="true" t="shared" si="5" ref="E37:H37">+E38</f>
        <v>0</v>
      </c>
      <c r="F37" s="99">
        <f t="shared" si="0"/>
        <v>6101499</v>
      </c>
      <c r="G37" s="99">
        <f t="shared" si="5"/>
        <v>808158</v>
      </c>
      <c r="H37" s="99">
        <f t="shared" si="5"/>
        <v>808158</v>
      </c>
      <c r="I37" s="99">
        <f t="shared" si="3"/>
        <v>-5293341</v>
      </c>
    </row>
    <row r="38" spans="1:9" s="49" customFormat="1" ht="15">
      <c r="A38" s="138"/>
      <c r="B38" s="273"/>
      <c r="C38" s="137" t="s">
        <v>266</v>
      </c>
      <c r="D38" s="99">
        <v>6101499</v>
      </c>
      <c r="E38" s="99">
        <v>0</v>
      </c>
      <c r="F38" s="99">
        <f t="shared" si="0"/>
        <v>6101499</v>
      </c>
      <c r="G38" s="99">
        <v>808158</v>
      </c>
      <c r="H38" s="99">
        <v>808158</v>
      </c>
      <c r="I38" s="99">
        <f t="shared" si="3"/>
        <v>-5293341</v>
      </c>
    </row>
    <row r="39" spans="1:9" s="49" customFormat="1" ht="15">
      <c r="A39" s="138"/>
      <c r="B39" s="272" t="s">
        <v>267</v>
      </c>
      <c r="C39" s="219"/>
      <c r="D39" s="99">
        <f>+D40+D41</f>
        <v>0</v>
      </c>
      <c r="E39" s="99">
        <f aca="true" t="shared" si="6" ref="E39:H39">+E40+E41</f>
        <v>0</v>
      </c>
      <c r="F39" s="99">
        <f t="shared" si="0"/>
        <v>0</v>
      </c>
      <c r="G39" s="99">
        <f t="shared" si="6"/>
        <v>1414</v>
      </c>
      <c r="H39" s="99">
        <f t="shared" si="6"/>
        <v>1414</v>
      </c>
      <c r="I39" s="99">
        <f t="shared" si="3"/>
        <v>1414</v>
      </c>
    </row>
    <row r="40" spans="1:9" s="49" customFormat="1" ht="15">
      <c r="A40" s="138"/>
      <c r="B40" s="273"/>
      <c r="C40" s="137" t="s">
        <v>268</v>
      </c>
      <c r="D40" s="99">
        <v>0</v>
      </c>
      <c r="E40" s="99">
        <v>0</v>
      </c>
      <c r="F40" s="99">
        <f t="shared" si="0"/>
        <v>0</v>
      </c>
      <c r="G40" s="99">
        <v>0</v>
      </c>
      <c r="H40" s="99">
        <v>0</v>
      </c>
      <c r="I40" s="99">
        <f t="shared" si="3"/>
        <v>0</v>
      </c>
    </row>
    <row r="41" spans="1:9" s="49" customFormat="1" ht="15">
      <c r="A41" s="138"/>
      <c r="B41" s="273"/>
      <c r="C41" s="137" t="s">
        <v>269</v>
      </c>
      <c r="D41" s="99">
        <v>0</v>
      </c>
      <c r="E41" s="99">
        <v>0</v>
      </c>
      <c r="F41" s="99">
        <f t="shared" si="0"/>
        <v>0</v>
      </c>
      <c r="G41" s="99">
        <v>1414</v>
      </c>
      <c r="H41" s="99">
        <v>1414</v>
      </c>
      <c r="I41" s="99">
        <f t="shared" si="3"/>
        <v>1414</v>
      </c>
    </row>
    <row r="42" spans="1:9" s="49" customFormat="1" ht="15">
      <c r="A42" s="57"/>
      <c r="B42" s="275"/>
      <c r="C42" s="136"/>
      <c r="D42" s="32"/>
      <c r="E42" s="32"/>
      <c r="F42" s="32"/>
      <c r="G42" s="32"/>
      <c r="H42" s="32"/>
      <c r="I42" s="63"/>
    </row>
    <row r="43" spans="1:9" s="49" customFormat="1" ht="15">
      <c r="A43" s="223" t="s">
        <v>270</v>
      </c>
      <c r="B43" s="224"/>
      <c r="C43" s="227"/>
      <c r="D43" s="131"/>
      <c r="E43" s="131"/>
      <c r="F43" s="131"/>
      <c r="G43" s="131"/>
      <c r="H43" s="131"/>
      <c r="I43" s="131"/>
    </row>
    <row r="44" spans="1:9" s="49" customFormat="1" ht="15">
      <c r="A44" s="223" t="s">
        <v>271</v>
      </c>
      <c r="B44" s="224"/>
      <c r="C44" s="227"/>
      <c r="D44" s="131">
        <f>+D10+D11+D12+D13+D14+D15+D16+D17+D30+D36+D37+D39</f>
        <v>12871486</v>
      </c>
      <c r="E44" s="131">
        <f aca="true" t="shared" si="7" ref="E44:I44">+E10+E11+E12+E13+E14+E15+E16+E17+E30+E36+E37+E39</f>
        <v>0</v>
      </c>
      <c r="F44" s="131">
        <f t="shared" si="7"/>
        <v>12871486</v>
      </c>
      <c r="G44" s="131">
        <f t="shared" si="7"/>
        <v>2748348</v>
      </c>
      <c r="H44" s="131">
        <f t="shared" si="7"/>
        <v>2748348</v>
      </c>
      <c r="I44" s="131">
        <f t="shared" si="7"/>
        <v>-10123138</v>
      </c>
    </row>
    <row r="45" spans="1:9" s="49" customFormat="1" ht="15">
      <c r="A45" s="223" t="s">
        <v>272</v>
      </c>
      <c r="B45" s="224"/>
      <c r="C45" s="227"/>
      <c r="D45" s="139"/>
      <c r="E45" s="139"/>
      <c r="F45" s="139"/>
      <c r="G45" s="139"/>
      <c r="H45" s="139"/>
      <c r="I45" s="132"/>
    </row>
    <row r="46" spans="1:9" s="49" customFormat="1" ht="15.75" thickBot="1">
      <c r="A46" s="276"/>
      <c r="B46" s="277"/>
      <c r="C46" s="278"/>
      <c r="D46" s="35"/>
      <c r="E46" s="35"/>
      <c r="F46" s="35"/>
      <c r="G46" s="35"/>
      <c r="H46" s="35"/>
      <c r="I46" s="35"/>
    </row>
    <row r="47" spans="1:9" s="49" customFormat="1" ht="15">
      <c r="A47" s="268" t="s">
        <v>273</v>
      </c>
      <c r="B47" s="269"/>
      <c r="C47" s="270"/>
      <c r="D47" s="271"/>
      <c r="E47" s="271"/>
      <c r="F47" s="271"/>
      <c r="G47" s="271"/>
      <c r="H47" s="271"/>
      <c r="I47" s="271"/>
    </row>
    <row r="48" spans="1:9" s="49" customFormat="1" ht="15">
      <c r="A48" s="138"/>
      <c r="B48" s="272" t="s">
        <v>274</v>
      </c>
      <c r="C48" s="219"/>
      <c r="D48" s="99">
        <f>+D49+D50+D51+D52+D53+D54+D55+D56</f>
        <v>0</v>
      </c>
      <c r="E48" s="99">
        <f aca="true" t="shared" si="8" ref="E48:H48">+E49+E50+E51+E52+E53+E54+E55+E56</f>
        <v>0</v>
      </c>
      <c r="F48" s="99">
        <f>+D48+E48</f>
        <v>0</v>
      </c>
      <c r="G48" s="99">
        <f t="shared" si="8"/>
        <v>0</v>
      </c>
      <c r="H48" s="99">
        <f t="shared" si="8"/>
        <v>0</v>
      </c>
      <c r="I48" s="99">
        <f aca="true" t="shared" si="9" ref="I48:I68">+H48-D48</f>
        <v>0</v>
      </c>
    </row>
    <row r="49" spans="1:9" s="49" customFormat="1" ht="15">
      <c r="A49" s="138"/>
      <c r="B49" s="273"/>
      <c r="C49" s="137" t="s">
        <v>275</v>
      </c>
      <c r="D49" s="99">
        <v>0</v>
      </c>
      <c r="E49" s="99"/>
      <c r="F49" s="99">
        <f aca="true" t="shared" si="10" ref="F49:F66">+D49+E49</f>
        <v>0</v>
      </c>
      <c r="G49" s="99"/>
      <c r="H49" s="99"/>
      <c r="I49" s="99">
        <f t="shared" si="9"/>
        <v>0</v>
      </c>
    </row>
    <row r="50" spans="1:9" s="49" customFormat="1" ht="15">
      <c r="A50" s="138"/>
      <c r="B50" s="273"/>
      <c r="C50" s="137" t="s">
        <v>276</v>
      </c>
      <c r="D50" s="99">
        <v>0</v>
      </c>
      <c r="E50" s="99"/>
      <c r="F50" s="99">
        <f t="shared" si="10"/>
        <v>0</v>
      </c>
      <c r="G50" s="99"/>
      <c r="H50" s="99"/>
      <c r="I50" s="99">
        <f t="shared" si="9"/>
        <v>0</v>
      </c>
    </row>
    <row r="51" spans="1:9" s="49" customFormat="1" ht="15">
      <c r="A51" s="138"/>
      <c r="B51" s="273"/>
      <c r="C51" s="137" t="s">
        <v>277</v>
      </c>
      <c r="D51" s="99">
        <v>0</v>
      </c>
      <c r="E51" s="99"/>
      <c r="F51" s="99">
        <f t="shared" si="10"/>
        <v>0</v>
      </c>
      <c r="G51" s="99"/>
      <c r="H51" s="99"/>
      <c r="I51" s="99">
        <f t="shared" si="9"/>
        <v>0</v>
      </c>
    </row>
    <row r="52" spans="1:9" s="49" customFormat="1" ht="16.5">
      <c r="A52" s="138"/>
      <c r="B52" s="273"/>
      <c r="C52" s="137" t="s">
        <v>278</v>
      </c>
      <c r="D52" s="99">
        <v>0</v>
      </c>
      <c r="E52" s="99"/>
      <c r="F52" s="99">
        <f t="shared" si="10"/>
        <v>0</v>
      </c>
      <c r="G52" s="99"/>
      <c r="H52" s="99"/>
      <c r="I52" s="99">
        <f t="shared" si="9"/>
        <v>0</v>
      </c>
    </row>
    <row r="53" spans="1:9" s="49" customFormat="1" ht="15">
      <c r="A53" s="138"/>
      <c r="B53" s="273"/>
      <c r="C53" s="137" t="s">
        <v>279</v>
      </c>
      <c r="D53" s="99">
        <v>0</v>
      </c>
      <c r="E53" s="99">
        <v>0</v>
      </c>
      <c r="F53" s="99">
        <f aca="true" t="shared" si="11" ref="F53">+D53+E53</f>
        <v>0</v>
      </c>
      <c r="G53" s="99">
        <v>0</v>
      </c>
      <c r="H53" s="99">
        <v>0</v>
      </c>
      <c r="I53" s="99">
        <f aca="true" t="shared" si="12" ref="I53">+H53-D53</f>
        <v>0</v>
      </c>
    </row>
    <row r="54" spans="1:9" s="49" customFormat="1" ht="15">
      <c r="A54" s="138"/>
      <c r="B54" s="273"/>
      <c r="C54" s="137" t="s">
        <v>280</v>
      </c>
      <c r="D54" s="99">
        <v>0</v>
      </c>
      <c r="E54" s="99">
        <v>0</v>
      </c>
      <c r="F54" s="99">
        <f t="shared" si="10"/>
        <v>0</v>
      </c>
      <c r="G54" s="99">
        <v>0</v>
      </c>
      <c r="H54" s="99">
        <v>0</v>
      </c>
      <c r="I54" s="99">
        <f t="shared" si="9"/>
        <v>0</v>
      </c>
    </row>
    <row r="55" spans="1:9" s="49" customFormat="1" ht="16.5">
      <c r="A55" s="138"/>
      <c r="B55" s="273"/>
      <c r="C55" s="137" t="s">
        <v>281</v>
      </c>
      <c r="D55" s="99">
        <v>0</v>
      </c>
      <c r="E55" s="99">
        <v>0</v>
      </c>
      <c r="F55" s="99">
        <f t="shared" si="10"/>
        <v>0</v>
      </c>
      <c r="G55" s="99">
        <v>0</v>
      </c>
      <c r="H55" s="99">
        <v>0</v>
      </c>
      <c r="I55" s="99">
        <f t="shared" si="9"/>
        <v>0</v>
      </c>
    </row>
    <row r="56" spans="1:9" s="49" customFormat="1" ht="16.5">
      <c r="A56" s="138"/>
      <c r="B56" s="273"/>
      <c r="C56" s="55" t="s">
        <v>282</v>
      </c>
      <c r="D56" s="99">
        <v>0</v>
      </c>
      <c r="E56" s="99">
        <v>0</v>
      </c>
      <c r="F56" s="99">
        <f t="shared" si="10"/>
        <v>0</v>
      </c>
      <c r="G56" s="99">
        <v>0</v>
      </c>
      <c r="H56" s="99">
        <v>0</v>
      </c>
      <c r="I56" s="99">
        <f t="shared" si="9"/>
        <v>0</v>
      </c>
    </row>
    <row r="57" spans="1:9" s="49" customFormat="1" ht="15">
      <c r="A57" s="138"/>
      <c r="B57" s="272" t="s">
        <v>283</v>
      </c>
      <c r="C57" s="219"/>
      <c r="D57" s="99">
        <f>+D58+D59+D60+D61</f>
        <v>0</v>
      </c>
      <c r="E57" s="99">
        <f aca="true" t="shared" si="13" ref="E57:H57">+E58+E59+E60+E61</f>
        <v>0</v>
      </c>
      <c r="F57" s="99">
        <f t="shared" si="10"/>
        <v>0</v>
      </c>
      <c r="G57" s="99">
        <f t="shared" si="13"/>
        <v>0</v>
      </c>
      <c r="H57" s="99">
        <f t="shared" si="13"/>
        <v>0</v>
      </c>
      <c r="I57" s="99">
        <f t="shared" si="9"/>
        <v>0</v>
      </c>
    </row>
    <row r="58" spans="1:9" s="49" customFormat="1" ht="15">
      <c r="A58" s="138"/>
      <c r="B58" s="273"/>
      <c r="C58" s="137" t="s">
        <v>284</v>
      </c>
      <c r="D58" s="99">
        <v>0</v>
      </c>
      <c r="E58" s="99">
        <v>0</v>
      </c>
      <c r="F58" s="99">
        <f t="shared" si="10"/>
        <v>0</v>
      </c>
      <c r="G58" s="99">
        <v>0</v>
      </c>
      <c r="H58" s="99">
        <v>0</v>
      </c>
      <c r="I58" s="99">
        <f t="shared" si="9"/>
        <v>0</v>
      </c>
    </row>
    <row r="59" spans="1:9" s="49" customFormat="1" ht="15">
      <c r="A59" s="138"/>
      <c r="B59" s="273"/>
      <c r="C59" s="137" t="s">
        <v>285</v>
      </c>
      <c r="D59" s="99">
        <v>0</v>
      </c>
      <c r="E59" s="99">
        <v>0</v>
      </c>
      <c r="F59" s="99">
        <f t="shared" si="10"/>
        <v>0</v>
      </c>
      <c r="G59" s="99">
        <v>0</v>
      </c>
      <c r="H59" s="99">
        <v>0</v>
      </c>
      <c r="I59" s="99">
        <f t="shared" si="9"/>
        <v>0</v>
      </c>
    </row>
    <row r="60" spans="1:9" s="49" customFormat="1" ht="15">
      <c r="A60" s="138"/>
      <c r="B60" s="273"/>
      <c r="C60" s="137" t="s">
        <v>286</v>
      </c>
      <c r="D60" s="99">
        <v>0</v>
      </c>
      <c r="E60" s="99">
        <v>0</v>
      </c>
      <c r="F60" s="99">
        <f t="shared" si="10"/>
        <v>0</v>
      </c>
      <c r="G60" s="99">
        <v>0</v>
      </c>
      <c r="H60" s="99">
        <v>0</v>
      </c>
      <c r="I60" s="99">
        <f t="shared" si="9"/>
        <v>0</v>
      </c>
    </row>
    <row r="61" spans="1:9" s="49" customFormat="1" ht="15">
      <c r="A61" s="138"/>
      <c r="B61" s="273"/>
      <c r="C61" s="137" t="s">
        <v>287</v>
      </c>
      <c r="D61" s="99">
        <v>0</v>
      </c>
      <c r="E61" s="99">
        <v>0</v>
      </c>
      <c r="F61" s="99">
        <f t="shared" si="10"/>
        <v>0</v>
      </c>
      <c r="G61" s="99">
        <v>0</v>
      </c>
      <c r="H61" s="99">
        <v>0</v>
      </c>
      <c r="I61" s="99">
        <f t="shared" si="9"/>
        <v>0</v>
      </c>
    </row>
    <row r="62" spans="1:9" s="49" customFormat="1" ht="15">
      <c r="A62" s="138"/>
      <c r="B62" s="272" t="s">
        <v>288</v>
      </c>
      <c r="C62" s="219"/>
      <c r="D62" s="99">
        <f>+D63+D64</f>
        <v>0</v>
      </c>
      <c r="E62" s="99">
        <f aca="true" t="shared" si="14" ref="E62:H62">+E63+E64</f>
        <v>0</v>
      </c>
      <c r="F62" s="99">
        <f t="shared" si="10"/>
        <v>0</v>
      </c>
      <c r="G62" s="99">
        <f t="shared" si="14"/>
        <v>0</v>
      </c>
      <c r="H62" s="99">
        <f t="shared" si="14"/>
        <v>0</v>
      </c>
      <c r="I62" s="99">
        <f t="shared" si="9"/>
        <v>0</v>
      </c>
    </row>
    <row r="63" spans="1:9" s="49" customFormat="1" ht="16.5">
      <c r="A63" s="138"/>
      <c r="B63" s="273"/>
      <c r="C63" s="137" t="s">
        <v>289</v>
      </c>
      <c r="D63" s="99">
        <v>0</v>
      </c>
      <c r="E63" s="99">
        <v>0</v>
      </c>
      <c r="F63" s="99">
        <f t="shared" si="10"/>
        <v>0</v>
      </c>
      <c r="G63" s="99">
        <v>0</v>
      </c>
      <c r="H63" s="99">
        <v>0</v>
      </c>
      <c r="I63" s="99">
        <f t="shared" si="9"/>
        <v>0</v>
      </c>
    </row>
    <row r="64" spans="1:9" s="49" customFormat="1" ht="15">
      <c r="A64" s="138"/>
      <c r="B64" s="273"/>
      <c r="C64" s="137" t="s">
        <v>290</v>
      </c>
      <c r="D64" s="99">
        <v>0</v>
      </c>
      <c r="E64" s="99">
        <v>0</v>
      </c>
      <c r="F64" s="99">
        <f t="shared" si="10"/>
        <v>0</v>
      </c>
      <c r="G64" s="99">
        <v>0</v>
      </c>
      <c r="H64" s="99">
        <v>0</v>
      </c>
      <c r="I64" s="99">
        <f t="shared" si="9"/>
        <v>0</v>
      </c>
    </row>
    <row r="65" spans="1:9" s="49" customFormat="1" ht="15">
      <c r="A65" s="138"/>
      <c r="B65" s="272" t="s">
        <v>291</v>
      </c>
      <c r="C65" s="219"/>
      <c r="D65" s="99">
        <v>0</v>
      </c>
      <c r="E65" s="99">
        <v>0</v>
      </c>
      <c r="F65" s="99">
        <f t="shared" si="10"/>
        <v>0</v>
      </c>
      <c r="G65" s="99">
        <v>0</v>
      </c>
      <c r="H65" s="99">
        <v>0</v>
      </c>
      <c r="I65" s="99">
        <f t="shared" si="9"/>
        <v>0</v>
      </c>
    </row>
    <row r="66" spans="1:9" s="49" customFormat="1" ht="15">
      <c r="A66" s="138"/>
      <c r="B66" s="272" t="s">
        <v>292</v>
      </c>
      <c r="C66" s="219"/>
      <c r="D66" s="99">
        <v>0</v>
      </c>
      <c r="E66" s="99">
        <v>0</v>
      </c>
      <c r="F66" s="99">
        <f t="shared" si="10"/>
        <v>0</v>
      </c>
      <c r="G66" s="99">
        <v>0</v>
      </c>
      <c r="H66" s="99">
        <v>0</v>
      </c>
      <c r="I66" s="99">
        <f t="shared" si="9"/>
        <v>0</v>
      </c>
    </row>
    <row r="67" spans="1:12" s="49" customFormat="1" ht="15">
      <c r="A67" s="57"/>
      <c r="B67" s="274"/>
      <c r="C67" s="228"/>
      <c r="D67" s="32"/>
      <c r="E67" s="32"/>
      <c r="F67" s="32"/>
      <c r="G67" s="32"/>
      <c r="H67" s="32"/>
      <c r="I67" s="32"/>
      <c r="L67" s="67"/>
    </row>
    <row r="68" spans="1:9" s="49" customFormat="1" ht="15">
      <c r="A68" s="223" t="s">
        <v>293</v>
      </c>
      <c r="B68" s="224"/>
      <c r="C68" s="227"/>
      <c r="D68" s="103">
        <f>+D48+D57+D62+D65+D66</f>
        <v>0</v>
      </c>
      <c r="E68" s="103">
        <f aca="true" t="shared" si="15" ref="E68:G68">+E48+E57+E62+E65+E66</f>
        <v>0</v>
      </c>
      <c r="F68" s="103">
        <f>+D68+E68</f>
        <v>0</v>
      </c>
      <c r="G68" s="103">
        <f t="shared" si="15"/>
        <v>0</v>
      </c>
      <c r="H68" s="103">
        <f>+H48+H57+H62+H65+H66</f>
        <v>0</v>
      </c>
      <c r="I68" s="103">
        <f t="shared" si="9"/>
        <v>0</v>
      </c>
    </row>
    <row r="69" spans="1:9" s="49" customFormat="1" ht="15">
      <c r="A69" s="57"/>
      <c r="B69" s="274"/>
      <c r="C69" s="228"/>
      <c r="D69" s="103"/>
      <c r="E69" s="103"/>
      <c r="F69" s="103"/>
      <c r="G69" s="103"/>
      <c r="H69" s="103"/>
      <c r="I69" s="103"/>
    </row>
    <row r="70" spans="1:9" s="49" customFormat="1" ht="15">
      <c r="A70" s="223" t="s">
        <v>294</v>
      </c>
      <c r="B70" s="224"/>
      <c r="C70" s="227"/>
      <c r="D70" s="103">
        <f>+D48</f>
        <v>0</v>
      </c>
      <c r="E70" s="103">
        <f>+E71</f>
        <v>0</v>
      </c>
      <c r="F70" s="103">
        <f>+D70+E70</f>
        <v>0</v>
      </c>
      <c r="G70" s="103">
        <f aca="true" t="shared" si="16" ref="G70:I70">+E70+F70</f>
        <v>0</v>
      </c>
      <c r="H70" s="103">
        <f t="shared" si="16"/>
        <v>0</v>
      </c>
      <c r="I70" s="103">
        <f t="shared" si="16"/>
        <v>0</v>
      </c>
    </row>
    <row r="71" spans="1:9" s="49" customFormat="1" ht="15">
      <c r="A71" s="138"/>
      <c r="B71" s="272" t="s">
        <v>295</v>
      </c>
      <c r="C71" s="219"/>
      <c r="D71" s="99">
        <v>0</v>
      </c>
      <c r="E71" s="99">
        <v>0</v>
      </c>
      <c r="F71" s="99">
        <v>0</v>
      </c>
      <c r="G71" s="99">
        <v>0</v>
      </c>
      <c r="H71" s="99">
        <v>0</v>
      </c>
      <c r="I71" s="99">
        <v>0</v>
      </c>
    </row>
    <row r="72" spans="1:9" s="49" customFormat="1" ht="15">
      <c r="A72" s="57"/>
      <c r="B72" s="274"/>
      <c r="C72" s="228"/>
      <c r="D72" s="99"/>
      <c r="E72" s="99"/>
      <c r="F72" s="99"/>
      <c r="G72" s="99"/>
      <c r="H72" s="99"/>
      <c r="I72" s="99"/>
    </row>
    <row r="73" spans="1:11" s="49" customFormat="1" ht="15">
      <c r="A73" s="223" t="s">
        <v>296</v>
      </c>
      <c r="B73" s="224"/>
      <c r="C73" s="227"/>
      <c r="D73" s="103">
        <f>+D44+D68+D70</f>
        <v>12871486</v>
      </c>
      <c r="E73" s="103">
        <f aca="true" t="shared" si="17" ref="E73:F73">+E44+E68+E70</f>
        <v>0</v>
      </c>
      <c r="F73" s="103">
        <f t="shared" si="17"/>
        <v>12871486</v>
      </c>
      <c r="G73" s="103">
        <f>+G44+G68+G70</f>
        <v>2748348</v>
      </c>
      <c r="H73" s="103">
        <f>+H44+H68+H70</f>
        <v>2748348</v>
      </c>
      <c r="I73" s="103">
        <f>+H73-D73</f>
        <v>-10123138</v>
      </c>
      <c r="K73" s="67"/>
    </row>
    <row r="74" spans="1:16" s="49" customFormat="1" ht="15">
      <c r="A74" s="57"/>
      <c r="B74" s="274"/>
      <c r="C74" s="228"/>
      <c r="D74" s="99"/>
      <c r="E74" s="99"/>
      <c r="F74" s="99"/>
      <c r="G74" s="99"/>
      <c r="H74" s="99"/>
      <c r="I74" s="99"/>
      <c r="N74" s="70"/>
      <c r="O74" s="70"/>
      <c r="P74" s="70"/>
    </row>
    <row r="75" spans="1:16" s="49" customFormat="1" ht="15">
      <c r="A75" s="138"/>
      <c r="B75" s="224" t="s">
        <v>297</v>
      </c>
      <c r="C75" s="227"/>
      <c r="D75" s="99"/>
      <c r="E75" s="99"/>
      <c r="F75" s="99"/>
      <c r="G75" s="99"/>
      <c r="H75" s="99"/>
      <c r="I75" s="99"/>
      <c r="K75" s="67"/>
      <c r="L75" s="67"/>
      <c r="M75" s="67"/>
      <c r="N75" s="67"/>
      <c r="O75" s="67"/>
      <c r="P75" s="67"/>
    </row>
    <row r="76" spans="1:9" s="49" customFormat="1" ht="15">
      <c r="A76" s="138"/>
      <c r="B76" s="272" t="s">
        <v>298</v>
      </c>
      <c r="C76" s="219"/>
      <c r="D76" s="99">
        <v>0</v>
      </c>
      <c r="E76" s="99">
        <v>0</v>
      </c>
      <c r="F76" s="99">
        <f>+D76+E76</f>
        <v>0</v>
      </c>
      <c r="G76" s="99">
        <v>0</v>
      </c>
      <c r="H76" s="99">
        <v>0</v>
      </c>
      <c r="I76" s="99">
        <f aca="true" t="shared" si="18" ref="I76:I78">+H76-D76</f>
        <v>0</v>
      </c>
    </row>
    <row r="77" spans="1:9" s="49" customFormat="1" ht="15">
      <c r="A77" s="138"/>
      <c r="B77" s="272" t="s">
        <v>299</v>
      </c>
      <c r="C77" s="219"/>
      <c r="D77" s="99">
        <v>0</v>
      </c>
      <c r="E77" s="99">
        <v>0</v>
      </c>
      <c r="F77" s="99">
        <f aca="true" t="shared" si="19" ref="F77:F78">+D77+E77</f>
        <v>0</v>
      </c>
      <c r="G77" s="99">
        <v>0</v>
      </c>
      <c r="H77" s="99">
        <v>0</v>
      </c>
      <c r="I77" s="99">
        <f t="shared" si="18"/>
        <v>0</v>
      </c>
    </row>
    <row r="78" spans="1:9" s="49" customFormat="1" ht="15">
      <c r="A78" s="138"/>
      <c r="B78" s="224" t="s">
        <v>300</v>
      </c>
      <c r="C78" s="227"/>
      <c r="D78" s="103">
        <f>+D76+D77</f>
        <v>0</v>
      </c>
      <c r="E78" s="103">
        <f aca="true" t="shared" si="20" ref="E78:H78">+E76+E77</f>
        <v>0</v>
      </c>
      <c r="F78" s="103">
        <f t="shared" si="19"/>
        <v>0</v>
      </c>
      <c r="G78" s="103">
        <f t="shared" si="20"/>
        <v>0</v>
      </c>
      <c r="H78" s="103">
        <f t="shared" si="20"/>
        <v>0</v>
      </c>
      <c r="I78" s="103">
        <f t="shared" si="18"/>
        <v>0</v>
      </c>
    </row>
    <row r="79" spans="1:9" s="49" customFormat="1" ht="15.75" thickBot="1">
      <c r="A79" s="34"/>
      <c r="B79" s="229"/>
      <c r="C79" s="230"/>
      <c r="D79" s="35"/>
      <c r="E79" s="35"/>
      <c r="F79" s="35"/>
      <c r="G79" s="35"/>
      <c r="H79" s="35"/>
      <c r="I79" s="35"/>
    </row>
  </sheetData>
  <mergeCells count="52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30:C30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/>
  <pageMargins left="1.1023622047244095" right="0" top="0" bottom="0" header="0.31496062992125984" footer="0.31496062992125984"/>
  <pageSetup fitToHeight="2" horizontalDpi="600" verticalDpi="600" orientation="landscape" scale="85" r:id="rId2"/>
  <rowBreaks count="1" manualBreakCount="1">
    <brk id="46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K160"/>
  <sheetViews>
    <sheetView view="pageBreakPreview" zoomScale="145" zoomScaleSheetLayoutView="145" workbookViewId="0" topLeftCell="A70">
      <selection activeCell="B75" sqref="B75"/>
    </sheetView>
  </sheetViews>
  <sheetFormatPr defaultColWidth="11.421875" defaultRowHeight="15"/>
  <cols>
    <col min="1" max="1" width="3.28125" style="0" customWidth="1"/>
    <col min="2" max="2" width="43.28125" style="0" customWidth="1"/>
    <col min="9" max="9" width="3.7109375" style="0" customWidth="1"/>
    <col min="11" max="11" width="12.57421875" style="0" customWidth="1"/>
  </cols>
  <sheetData>
    <row r="1" spans="1:8" ht="15">
      <c r="A1" s="233" t="str">
        <f>+1!A1:G1</f>
        <v>UNIVERSIDAD POLITECNICA DE TLAXCALA REGION PONIENTE</v>
      </c>
      <c r="B1" s="234"/>
      <c r="C1" s="234"/>
      <c r="D1" s="234"/>
      <c r="E1" s="234"/>
      <c r="F1" s="234"/>
      <c r="G1" s="234"/>
      <c r="H1" s="235"/>
    </row>
    <row r="2" spans="1:8" ht="15">
      <c r="A2" s="236" t="s">
        <v>301</v>
      </c>
      <c r="B2" s="237"/>
      <c r="C2" s="237"/>
      <c r="D2" s="237"/>
      <c r="E2" s="237"/>
      <c r="F2" s="237"/>
      <c r="G2" s="237"/>
      <c r="H2" s="238"/>
    </row>
    <row r="3" spans="1:8" ht="15">
      <c r="A3" s="236" t="s">
        <v>302</v>
      </c>
      <c r="B3" s="237"/>
      <c r="C3" s="237"/>
      <c r="D3" s="237"/>
      <c r="E3" s="237"/>
      <c r="F3" s="237"/>
      <c r="G3" s="237"/>
      <c r="H3" s="238"/>
    </row>
    <row r="4" spans="1:8" ht="15">
      <c r="A4" s="236" t="str">
        <f>+2!A3:I3</f>
        <v>Del 1 de enero al 31 de marzo de 2017</v>
      </c>
      <c r="B4" s="237"/>
      <c r="C4" s="237"/>
      <c r="D4" s="237"/>
      <c r="E4" s="237"/>
      <c r="F4" s="237"/>
      <c r="G4" s="237"/>
      <c r="H4" s="238"/>
    </row>
    <row r="5" spans="1:8" ht="15.75" thickBot="1">
      <c r="A5" s="239" t="s">
        <v>1</v>
      </c>
      <c r="B5" s="240"/>
      <c r="C5" s="240"/>
      <c r="D5" s="240"/>
      <c r="E5" s="240"/>
      <c r="F5" s="240"/>
      <c r="G5" s="240"/>
      <c r="H5" s="241"/>
    </row>
    <row r="6" spans="1:8" ht="15.75" thickBot="1">
      <c r="A6" s="233" t="s">
        <v>2</v>
      </c>
      <c r="B6" s="242"/>
      <c r="C6" s="244" t="s">
        <v>303</v>
      </c>
      <c r="D6" s="245"/>
      <c r="E6" s="245"/>
      <c r="F6" s="245"/>
      <c r="G6" s="246"/>
      <c r="H6" s="247" t="s">
        <v>304</v>
      </c>
    </row>
    <row r="7" spans="1:8" ht="15.75" thickBot="1">
      <c r="A7" s="239"/>
      <c r="B7" s="243"/>
      <c r="C7" s="118" t="s">
        <v>189</v>
      </c>
      <c r="D7" s="118" t="s">
        <v>305</v>
      </c>
      <c r="E7" s="118" t="s">
        <v>306</v>
      </c>
      <c r="F7" s="118" t="s">
        <v>190</v>
      </c>
      <c r="G7" s="118" t="s">
        <v>192</v>
      </c>
      <c r="H7" s="248"/>
    </row>
    <row r="8" spans="1:8" ht="15">
      <c r="A8" s="249" t="s">
        <v>307</v>
      </c>
      <c r="B8" s="250"/>
      <c r="C8" s="106">
        <f>+C9+C17+C27+C37+C47+C57+C61+C70+C74</f>
        <v>12871486</v>
      </c>
      <c r="D8" s="106">
        <f aca="true" t="shared" si="0" ref="D8:G8">+D9+D17+D27+D37+D47+D57+D61+D70+D75</f>
        <v>0</v>
      </c>
      <c r="E8" s="106">
        <f t="shared" si="0"/>
        <v>12871486</v>
      </c>
      <c r="F8" s="106">
        <f t="shared" si="0"/>
        <v>2164162</v>
      </c>
      <c r="G8" s="106">
        <f t="shared" si="0"/>
        <v>2164162</v>
      </c>
      <c r="H8" s="106">
        <f>+E8-F8</f>
        <v>10707324</v>
      </c>
    </row>
    <row r="9" spans="1:11" ht="15">
      <c r="A9" s="231" t="s">
        <v>308</v>
      </c>
      <c r="B9" s="251"/>
      <c r="C9" s="105">
        <f>+C10+C11+C12+C13+C14+C15+C16</f>
        <v>10645499</v>
      </c>
      <c r="D9" s="99">
        <v>0</v>
      </c>
      <c r="E9" s="99">
        <f>+C9+D9</f>
        <v>10645499</v>
      </c>
      <c r="F9" s="99">
        <v>1631553</v>
      </c>
      <c r="G9" s="99">
        <v>1631553</v>
      </c>
      <c r="H9" s="106">
        <f aca="true" t="shared" si="1" ref="H9:H72">+E9-F9</f>
        <v>9013946</v>
      </c>
      <c r="K9" s="91"/>
    </row>
    <row r="10" spans="1:8" ht="15">
      <c r="A10" s="117"/>
      <c r="B10" s="119" t="s">
        <v>309</v>
      </c>
      <c r="C10" s="105">
        <v>7528800</v>
      </c>
      <c r="D10" s="99">
        <v>0</v>
      </c>
      <c r="E10" s="99">
        <f aca="true" t="shared" si="2" ref="E10:E16">+C10+D10</f>
        <v>7528800</v>
      </c>
      <c r="F10" s="99">
        <v>1420744</v>
      </c>
      <c r="G10" s="99">
        <v>1420744</v>
      </c>
      <c r="H10" s="106">
        <f t="shared" si="1"/>
        <v>6108056</v>
      </c>
    </row>
    <row r="11" spans="1:8" ht="15">
      <c r="A11" s="117"/>
      <c r="B11" s="119" t="s">
        <v>310</v>
      </c>
      <c r="C11" s="105">
        <v>0</v>
      </c>
      <c r="D11" s="99">
        <v>0</v>
      </c>
      <c r="E11" s="99">
        <f t="shared" si="2"/>
        <v>0</v>
      </c>
      <c r="F11" s="99">
        <v>0</v>
      </c>
      <c r="G11" s="99">
        <v>0</v>
      </c>
      <c r="H11" s="106">
        <f t="shared" si="1"/>
        <v>0</v>
      </c>
    </row>
    <row r="12" spans="1:8" ht="15">
      <c r="A12" s="117"/>
      <c r="B12" s="119" t="s">
        <v>311</v>
      </c>
      <c r="C12" s="105">
        <v>1088000</v>
      </c>
      <c r="D12" s="99">
        <v>0</v>
      </c>
      <c r="E12" s="99">
        <f t="shared" si="2"/>
        <v>1088000</v>
      </c>
      <c r="F12" s="99">
        <v>2776</v>
      </c>
      <c r="G12" s="99">
        <v>2776</v>
      </c>
      <c r="H12" s="106">
        <f t="shared" si="1"/>
        <v>1085224</v>
      </c>
    </row>
    <row r="13" spans="1:8" ht="15">
      <c r="A13" s="117"/>
      <c r="B13" s="119" t="s">
        <v>312</v>
      </c>
      <c r="C13" s="105">
        <v>2028699</v>
      </c>
      <c r="D13" s="99">
        <v>0</v>
      </c>
      <c r="E13" s="99">
        <f t="shared" si="2"/>
        <v>2028699</v>
      </c>
      <c r="F13" s="99">
        <v>208032</v>
      </c>
      <c r="G13" s="99">
        <v>208032</v>
      </c>
      <c r="H13" s="106">
        <f t="shared" si="1"/>
        <v>1820667</v>
      </c>
    </row>
    <row r="14" spans="1:8" ht="15">
      <c r="A14" s="117"/>
      <c r="B14" s="119" t="s">
        <v>313</v>
      </c>
      <c r="C14" s="105">
        <v>0</v>
      </c>
      <c r="D14" s="99">
        <v>0</v>
      </c>
      <c r="E14" s="99">
        <f t="shared" si="2"/>
        <v>0</v>
      </c>
      <c r="F14" s="99">
        <v>0</v>
      </c>
      <c r="G14" s="99">
        <v>0</v>
      </c>
      <c r="H14" s="106">
        <f t="shared" si="1"/>
        <v>0</v>
      </c>
    </row>
    <row r="15" spans="1:8" ht="15">
      <c r="A15" s="117"/>
      <c r="B15" s="119" t="s">
        <v>314</v>
      </c>
      <c r="C15" s="105">
        <v>0</v>
      </c>
      <c r="D15" s="99">
        <v>0</v>
      </c>
      <c r="E15" s="99">
        <f t="shared" si="2"/>
        <v>0</v>
      </c>
      <c r="F15" s="99">
        <v>0</v>
      </c>
      <c r="G15" s="99">
        <v>0</v>
      </c>
      <c r="H15" s="106">
        <f t="shared" si="1"/>
        <v>0</v>
      </c>
    </row>
    <row r="16" spans="1:8" ht="15">
      <c r="A16" s="117"/>
      <c r="B16" s="119" t="s">
        <v>315</v>
      </c>
      <c r="C16" s="105">
        <v>0</v>
      </c>
      <c r="D16" s="99">
        <v>0</v>
      </c>
      <c r="E16" s="99">
        <f t="shared" si="2"/>
        <v>0</v>
      </c>
      <c r="F16" s="99">
        <v>0</v>
      </c>
      <c r="G16" s="99">
        <v>0</v>
      </c>
      <c r="H16" s="106">
        <f t="shared" si="1"/>
        <v>0</v>
      </c>
    </row>
    <row r="17" spans="1:8" ht="15">
      <c r="A17" s="231" t="s">
        <v>316</v>
      </c>
      <c r="B17" s="251"/>
      <c r="C17" s="105">
        <f>+C18+C19+C20+C21+C22+C23+C24+C25+C26</f>
        <v>951600</v>
      </c>
      <c r="D17" s="99">
        <f aca="true" t="shared" si="3" ref="D17:E17">+D18+D19+D20+D21+D22+D23+D24+D25+D26</f>
        <v>23277</v>
      </c>
      <c r="E17" s="99">
        <f t="shared" si="3"/>
        <v>974877</v>
      </c>
      <c r="F17" s="99">
        <f aca="true" t="shared" si="4" ref="F17:G17">+F18+F19+F20+F21+F22+F23+F24+F25+F26</f>
        <v>347376</v>
      </c>
      <c r="G17" s="99">
        <f t="shared" si="4"/>
        <v>347376</v>
      </c>
      <c r="H17" s="133">
        <f>+E17-F17</f>
        <v>627501</v>
      </c>
    </row>
    <row r="18" spans="1:8" ht="15">
      <c r="A18" s="117"/>
      <c r="B18" s="119" t="s">
        <v>317</v>
      </c>
      <c r="C18" s="105">
        <v>582000</v>
      </c>
      <c r="D18" s="105">
        <v>0</v>
      </c>
      <c r="E18" s="105">
        <f aca="true" t="shared" si="5" ref="E18:E26">+C18+D18</f>
        <v>582000</v>
      </c>
      <c r="F18" s="105">
        <v>214232</v>
      </c>
      <c r="G18" s="99">
        <v>214232</v>
      </c>
      <c r="H18" s="106">
        <f t="shared" si="1"/>
        <v>367768</v>
      </c>
    </row>
    <row r="19" spans="1:8" ht="15">
      <c r="A19" s="117"/>
      <c r="B19" s="119" t="s">
        <v>318</v>
      </c>
      <c r="C19" s="105">
        <v>69600</v>
      </c>
      <c r="D19" s="105">
        <v>0</v>
      </c>
      <c r="E19" s="105">
        <f t="shared" si="5"/>
        <v>69600</v>
      </c>
      <c r="F19" s="105">
        <v>15013</v>
      </c>
      <c r="G19" s="99">
        <v>15013</v>
      </c>
      <c r="H19" s="106">
        <f t="shared" si="1"/>
        <v>54587</v>
      </c>
    </row>
    <row r="20" spans="1:8" ht="15">
      <c r="A20" s="117"/>
      <c r="B20" s="119" t="s">
        <v>319</v>
      </c>
      <c r="C20" s="105">
        <v>0</v>
      </c>
      <c r="D20" s="105">
        <v>0</v>
      </c>
      <c r="E20" s="105">
        <f t="shared" si="5"/>
        <v>0</v>
      </c>
      <c r="F20" s="105">
        <v>0</v>
      </c>
      <c r="G20" s="99">
        <v>0</v>
      </c>
      <c r="H20" s="106">
        <f t="shared" si="1"/>
        <v>0</v>
      </c>
    </row>
    <row r="21" spans="1:8" ht="15">
      <c r="A21" s="117"/>
      <c r="B21" s="119" t="s">
        <v>320</v>
      </c>
      <c r="C21" s="105">
        <v>0</v>
      </c>
      <c r="D21" s="105">
        <v>5091</v>
      </c>
      <c r="E21" s="105">
        <f aca="true" t="shared" si="6" ref="E21:E23">+C21+D21</f>
        <v>5091</v>
      </c>
      <c r="F21" s="105">
        <v>5091</v>
      </c>
      <c r="G21" s="99">
        <v>5091</v>
      </c>
      <c r="H21" s="106">
        <f t="shared" si="1"/>
        <v>0</v>
      </c>
    </row>
    <row r="22" spans="1:8" ht="15">
      <c r="A22" s="117"/>
      <c r="B22" s="119" t="s">
        <v>321</v>
      </c>
      <c r="C22" s="105">
        <v>0</v>
      </c>
      <c r="D22" s="105">
        <v>18186</v>
      </c>
      <c r="E22" s="105">
        <f t="shared" si="6"/>
        <v>18186</v>
      </c>
      <c r="F22" s="105">
        <v>18186</v>
      </c>
      <c r="G22" s="99">
        <v>18186</v>
      </c>
      <c r="H22" s="106">
        <f t="shared" si="1"/>
        <v>0</v>
      </c>
    </row>
    <row r="23" spans="1:8" ht="15">
      <c r="A23" s="117"/>
      <c r="B23" s="119" t="s">
        <v>322</v>
      </c>
      <c r="C23" s="105">
        <v>300000</v>
      </c>
      <c r="D23" s="105">
        <v>0</v>
      </c>
      <c r="E23" s="105">
        <f t="shared" si="6"/>
        <v>300000</v>
      </c>
      <c r="F23" s="105">
        <v>94854</v>
      </c>
      <c r="G23" s="99">
        <v>94854</v>
      </c>
      <c r="H23" s="106">
        <f t="shared" si="1"/>
        <v>205146</v>
      </c>
    </row>
    <row r="24" spans="1:8" ht="15">
      <c r="A24" s="117"/>
      <c r="B24" s="119" t="s">
        <v>323</v>
      </c>
      <c r="C24" s="105">
        <v>0</v>
      </c>
      <c r="D24" s="105">
        <v>0</v>
      </c>
      <c r="E24" s="105">
        <f t="shared" si="5"/>
        <v>0</v>
      </c>
      <c r="F24" s="105">
        <v>0</v>
      </c>
      <c r="G24" s="99">
        <v>0</v>
      </c>
      <c r="H24" s="106">
        <f t="shared" si="1"/>
        <v>0</v>
      </c>
    </row>
    <row r="25" spans="1:8" ht="15">
      <c r="A25" s="117"/>
      <c r="B25" s="119" t="s">
        <v>324</v>
      </c>
      <c r="C25" s="105">
        <v>0</v>
      </c>
      <c r="D25" s="105">
        <v>0</v>
      </c>
      <c r="E25" s="105">
        <f t="shared" si="5"/>
        <v>0</v>
      </c>
      <c r="F25" s="105">
        <v>0</v>
      </c>
      <c r="G25" s="99">
        <v>0</v>
      </c>
      <c r="H25" s="106">
        <f t="shared" si="1"/>
        <v>0</v>
      </c>
    </row>
    <row r="26" spans="1:8" ht="15">
      <c r="A26" s="117"/>
      <c r="B26" s="119" t="s">
        <v>325</v>
      </c>
      <c r="C26" s="105">
        <v>0</v>
      </c>
      <c r="D26" s="105">
        <v>0</v>
      </c>
      <c r="E26" s="105">
        <f t="shared" si="5"/>
        <v>0</v>
      </c>
      <c r="F26" s="105">
        <v>0</v>
      </c>
      <c r="G26" s="99">
        <v>0</v>
      </c>
      <c r="H26" s="106">
        <f t="shared" si="1"/>
        <v>0</v>
      </c>
    </row>
    <row r="27" spans="1:8" ht="15">
      <c r="A27" s="231" t="s">
        <v>326</v>
      </c>
      <c r="B27" s="232"/>
      <c r="C27" s="105">
        <f>+C28+C29+C30+C31+C32+C33+C34+C35+C36</f>
        <v>1274387</v>
      </c>
      <c r="D27" s="105">
        <f aca="true" t="shared" si="7" ref="D27:G27">+D28+D29+D30+D31+D32+D33+D34+D35+D36</f>
        <v>-23277</v>
      </c>
      <c r="E27" s="105">
        <f t="shared" si="7"/>
        <v>1251110</v>
      </c>
      <c r="F27" s="105">
        <f t="shared" si="7"/>
        <v>185233</v>
      </c>
      <c r="G27" s="99">
        <f t="shared" si="7"/>
        <v>185233</v>
      </c>
      <c r="H27" s="106">
        <f t="shared" si="1"/>
        <v>1065877</v>
      </c>
    </row>
    <row r="28" spans="1:8" ht="15">
      <c r="A28" s="117"/>
      <c r="B28" s="119" t="s">
        <v>327</v>
      </c>
      <c r="C28" s="105">
        <v>692400</v>
      </c>
      <c r="D28" s="105">
        <v>0</v>
      </c>
      <c r="E28" s="105">
        <f aca="true" t="shared" si="8" ref="E28:E36">+C28+D28</f>
        <v>692400</v>
      </c>
      <c r="F28" s="105">
        <v>143441</v>
      </c>
      <c r="G28" s="99">
        <v>143441</v>
      </c>
      <c r="H28" s="106">
        <f t="shared" si="1"/>
        <v>548959</v>
      </c>
    </row>
    <row r="29" spans="1:8" ht="15">
      <c r="A29" s="117"/>
      <c r="B29" s="119" t="s">
        <v>328</v>
      </c>
      <c r="C29" s="105">
        <v>72000</v>
      </c>
      <c r="D29" s="105">
        <v>812</v>
      </c>
      <c r="E29" s="105">
        <f t="shared" si="8"/>
        <v>72812</v>
      </c>
      <c r="F29" s="105">
        <v>15949</v>
      </c>
      <c r="G29" s="99">
        <v>15949</v>
      </c>
      <c r="H29" s="106">
        <f t="shared" si="1"/>
        <v>56863</v>
      </c>
    </row>
    <row r="30" spans="1:8" ht="15">
      <c r="A30" s="117"/>
      <c r="B30" s="119" t="s">
        <v>329</v>
      </c>
      <c r="C30" s="105">
        <v>0</v>
      </c>
      <c r="D30" s="105">
        <v>0</v>
      </c>
      <c r="E30" s="105">
        <f t="shared" si="8"/>
        <v>0</v>
      </c>
      <c r="F30" s="105">
        <v>0</v>
      </c>
      <c r="G30" s="105">
        <v>0</v>
      </c>
      <c r="H30" s="106">
        <f t="shared" si="1"/>
        <v>0</v>
      </c>
    </row>
    <row r="31" spans="1:8" ht="15">
      <c r="A31" s="117"/>
      <c r="B31" s="119" t="s">
        <v>330</v>
      </c>
      <c r="C31" s="105">
        <v>164101</v>
      </c>
      <c r="D31" s="105">
        <v>-27624</v>
      </c>
      <c r="E31" s="105">
        <f t="shared" si="8"/>
        <v>136477</v>
      </c>
      <c r="F31" s="105">
        <v>15241</v>
      </c>
      <c r="G31" s="105">
        <v>15241</v>
      </c>
      <c r="H31" s="106">
        <f t="shared" si="1"/>
        <v>121236</v>
      </c>
    </row>
    <row r="32" spans="1:8" ht="15">
      <c r="A32" s="117"/>
      <c r="B32" s="119" t="s">
        <v>331</v>
      </c>
      <c r="C32" s="105">
        <v>52000</v>
      </c>
      <c r="D32" s="105">
        <v>0</v>
      </c>
      <c r="E32" s="105">
        <f t="shared" si="8"/>
        <v>52000</v>
      </c>
      <c r="F32" s="105">
        <v>1551</v>
      </c>
      <c r="G32" s="105">
        <v>1551</v>
      </c>
      <c r="H32" s="106">
        <f>+E32-F32</f>
        <v>50449</v>
      </c>
    </row>
    <row r="33" spans="1:8" ht="15">
      <c r="A33" s="117"/>
      <c r="B33" s="119" t="s">
        <v>332</v>
      </c>
      <c r="C33" s="105">
        <v>90000</v>
      </c>
      <c r="D33" s="105">
        <v>0</v>
      </c>
      <c r="E33" s="105">
        <f t="shared" si="8"/>
        <v>90000</v>
      </c>
      <c r="F33" s="105">
        <v>0</v>
      </c>
      <c r="G33" s="105">
        <v>0</v>
      </c>
      <c r="H33" s="106">
        <f t="shared" si="1"/>
        <v>90000</v>
      </c>
    </row>
    <row r="34" spans="1:8" ht="15">
      <c r="A34" s="117"/>
      <c r="B34" s="119" t="s">
        <v>333</v>
      </c>
      <c r="C34" s="105">
        <v>60000</v>
      </c>
      <c r="D34" s="105">
        <v>1553</v>
      </c>
      <c r="E34" s="105">
        <f t="shared" si="8"/>
        <v>61553</v>
      </c>
      <c r="F34" s="105">
        <v>7069</v>
      </c>
      <c r="G34" s="105">
        <v>7069</v>
      </c>
      <c r="H34" s="106">
        <f t="shared" si="1"/>
        <v>54484</v>
      </c>
    </row>
    <row r="35" spans="1:8" ht="15">
      <c r="A35" s="117"/>
      <c r="B35" s="119" t="s">
        <v>334</v>
      </c>
      <c r="C35" s="105">
        <v>0</v>
      </c>
      <c r="D35" s="105">
        <v>1982</v>
      </c>
      <c r="E35" s="105">
        <f t="shared" si="8"/>
        <v>1982</v>
      </c>
      <c r="F35" s="105">
        <v>1982</v>
      </c>
      <c r="G35" s="105">
        <v>1982</v>
      </c>
      <c r="H35" s="106">
        <f t="shared" si="1"/>
        <v>0</v>
      </c>
    </row>
    <row r="36" spans="1:8" ht="15">
      <c r="A36" s="117"/>
      <c r="B36" s="119" t="s">
        <v>335</v>
      </c>
      <c r="C36" s="105">
        <v>143886</v>
      </c>
      <c r="D36" s="105">
        <v>0</v>
      </c>
      <c r="E36" s="105">
        <f t="shared" si="8"/>
        <v>143886</v>
      </c>
      <c r="F36" s="105">
        <v>0</v>
      </c>
      <c r="G36" s="105">
        <v>0</v>
      </c>
      <c r="H36" s="106">
        <f t="shared" si="1"/>
        <v>143886</v>
      </c>
    </row>
    <row r="37" spans="1:8" ht="15">
      <c r="A37" s="231" t="s">
        <v>336</v>
      </c>
      <c r="B37" s="232"/>
      <c r="C37" s="105">
        <f>+C38+C39+C40+C41+C42+C43+C44+C45+C46</f>
        <v>0</v>
      </c>
      <c r="D37" s="105">
        <f aca="true" t="shared" si="9" ref="D37:G37">+D38+D39+D40+D41+D42+D43+D44+D45+D46</f>
        <v>0</v>
      </c>
      <c r="E37" s="105">
        <f t="shared" si="9"/>
        <v>0</v>
      </c>
      <c r="F37" s="105">
        <f t="shared" si="9"/>
        <v>0</v>
      </c>
      <c r="G37" s="105">
        <f t="shared" si="9"/>
        <v>0</v>
      </c>
      <c r="H37" s="106">
        <f t="shared" si="1"/>
        <v>0</v>
      </c>
    </row>
    <row r="38" spans="1:8" ht="15">
      <c r="A38" s="117"/>
      <c r="B38" s="119" t="s">
        <v>337</v>
      </c>
      <c r="C38" s="105">
        <v>0</v>
      </c>
      <c r="D38" s="105">
        <v>0</v>
      </c>
      <c r="E38" s="105">
        <f aca="true" t="shared" si="10" ref="E38:E46">+C38+D38</f>
        <v>0</v>
      </c>
      <c r="F38" s="105">
        <v>0</v>
      </c>
      <c r="G38" s="105">
        <v>0</v>
      </c>
      <c r="H38" s="106">
        <f t="shared" si="1"/>
        <v>0</v>
      </c>
    </row>
    <row r="39" spans="1:8" ht="15">
      <c r="A39" s="117"/>
      <c r="B39" s="119" t="s">
        <v>338</v>
      </c>
      <c r="C39" s="105">
        <v>0</v>
      </c>
      <c r="D39" s="105">
        <v>0</v>
      </c>
      <c r="E39" s="105">
        <f t="shared" si="10"/>
        <v>0</v>
      </c>
      <c r="F39" s="105">
        <v>0</v>
      </c>
      <c r="G39" s="105">
        <v>0</v>
      </c>
      <c r="H39" s="106">
        <f t="shared" si="1"/>
        <v>0</v>
      </c>
    </row>
    <row r="40" spans="1:8" ht="15">
      <c r="A40" s="117"/>
      <c r="B40" s="119" t="s">
        <v>339</v>
      </c>
      <c r="C40" s="105">
        <v>0</v>
      </c>
      <c r="D40" s="105">
        <v>0</v>
      </c>
      <c r="E40" s="105">
        <f t="shared" si="10"/>
        <v>0</v>
      </c>
      <c r="F40" s="105">
        <v>0</v>
      </c>
      <c r="G40" s="105">
        <v>0</v>
      </c>
      <c r="H40" s="106">
        <f t="shared" si="1"/>
        <v>0</v>
      </c>
    </row>
    <row r="41" spans="1:8" ht="15">
      <c r="A41" s="117"/>
      <c r="B41" s="119" t="s">
        <v>340</v>
      </c>
      <c r="C41" s="105">
        <v>0</v>
      </c>
      <c r="D41" s="105">
        <v>0</v>
      </c>
      <c r="E41" s="105">
        <f t="shared" si="10"/>
        <v>0</v>
      </c>
      <c r="F41" s="105">
        <v>0</v>
      </c>
      <c r="G41" s="105">
        <v>0</v>
      </c>
      <c r="H41" s="106">
        <f t="shared" si="1"/>
        <v>0</v>
      </c>
    </row>
    <row r="42" spans="1:8" ht="15">
      <c r="A42" s="117"/>
      <c r="B42" s="119" t="s">
        <v>341</v>
      </c>
      <c r="C42" s="105">
        <v>0</v>
      </c>
      <c r="D42" s="105">
        <v>0</v>
      </c>
      <c r="E42" s="105">
        <f t="shared" si="10"/>
        <v>0</v>
      </c>
      <c r="F42" s="105">
        <v>0</v>
      </c>
      <c r="G42" s="105">
        <v>0</v>
      </c>
      <c r="H42" s="106">
        <f t="shared" si="1"/>
        <v>0</v>
      </c>
    </row>
    <row r="43" spans="1:8" ht="15">
      <c r="A43" s="117"/>
      <c r="B43" s="119" t="s">
        <v>342</v>
      </c>
      <c r="C43" s="105">
        <v>0</v>
      </c>
      <c r="D43" s="105">
        <v>0</v>
      </c>
      <c r="E43" s="105">
        <f t="shared" si="10"/>
        <v>0</v>
      </c>
      <c r="F43" s="105">
        <v>0</v>
      </c>
      <c r="G43" s="105">
        <v>0</v>
      </c>
      <c r="H43" s="106">
        <f t="shared" si="1"/>
        <v>0</v>
      </c>
    </row>
    <row r="44" spans="1:8" ht="15">
      <c r="A44" s="117"/>
      <c r="B44" s="119" t="s">
        <v>343</v>
      </c>
      <c r="C44" s="105">
        <v>0</v>
      </c>
      <c r="D44" s="105">
        <v>0</v>
      </c>
      <c r="E44" s="105">
        <f t="shared" si="10"/>
        <v>0</v>
      </c>
      <c r="F44" s="105">
        <v>0</v>
      </c>
      <c r="G44" s="105">
        <v>0</v>
      </c>
      <c r="H44" s="106">
        <f t="shared" si="1"/>
        <v>0</v>
      </c>
    </row>
    <row r="45" spans="1:8" ht="15">
      <c r="A45" s="117"/>
      <c r="B45" s="119" t="s">
        <v>344</v>
      </c>
      <c r="C45" s="105">
        <v>0</v>
      </c>
      <c r="D45" s="105">
        <v>0</v>
      </c>
      <c r="E45" s="105">
        <f t="shared" si="10"/>
        <v>0</v>
      </c>
      <c r="F45" s="105">
        <v>0</v>
      </c>
      <c r="G45" s="105">
        <v>0</v>
      </c>
      <c r="H45" s="106">
        <f t="shared" si="1"/>
        <v>0</v>
      </c>
    </row>
    <row r="46" spans="1:8" ht="15">
      <c r="A46" s="117"/>
      <c r="B46" s="119" t="s">
        <v>345</v>
      </c>
      <c r="C46" s="105">
        <v>0</v>
      </c>
      <c r="D46" s="105">
        <v>0</v>
      </c>
      <c r="E46" s="105">
        <f t="shared" si="10"/>
        <v>0</v>
      </c>
      <c r="F46" s="105">
        <v>0</v>
      </c>
      <c r="G46" s="105">
        <v>0</v>
      </c>
      <c r="H46" s="106">
        <f t="shared" si="1"/>
        <v>0</v>
      </c>
    </row>
    <row r="47" spans="1:8" ht="15">
      <c r="A47" s="231" t="s">
        <v>346</v>
      </c>
      <c r="B47" s="232"/>
      <c r="C47" s="105">
        <f>+C48+C49+C50+C51+C52+C53+C54+C55+C56</f>
        <v>0</v>
      </c>
      <c r="D47" s="105">
        <f aca="true" t="shared" si="11" ref="D47:G47">+D48+D49+D50+D51+D52+D53+D54+D55+D56</f>
        <v>0</v>
      </c>
      <c r="E47" s="105">
        <f t="shared" si="11"/>
        <v>0</v>
      </c>
      <c r="F47" s="105">
        <f t="shared" si="11"/>
        <v>0</v>
      </c>
      <c r="G47" s="105">
        <f t="shared" si="11"/>
        <v>0</v>
      </c>
      <c r="H47" s="106">
        <f t="shared" si="1"/>
        <v>0</v>
      </c>
    </row>
    <row r="48" spans="1:8" ht="15">
      <c r="A48" s="117"/>
      <c r="B48" s="119" t="s">
        <v>347</v>
      </c>
      <c r="C48" s="105">
        <v>0</v>
      </c>
      <c r="D48" s="105">
        <v>0</v>
      </c>
      <c r="E48" s="105">
        <f aca="true" t="shared" si="12" ref="E48:E56">+C48+D48</f>
        <v>0</v>
      </c>
      <c r="F48" s="105">
        <v>0</v>
      </c>
      <c r="G48" s="105">
        <v>0</v>
      </c>
      <c r="H48" s="106">
        <f t="shared" si="1"/>
        <v>0</v>
      </c>
    </row>
    <row r="49" spans="1:8" ht="15">
      <c r="A49" s="117"/>
      <c r="B49" s="119" t="s">
        <v>348</v>
      </c>
      <c r="C49" s="105">
        <v>0</v>
      </c>
      <c r="D49" s="105">
        <v>0</v>
      </c>
      <c r="E49" s="105">
        <f t="shared" si="12"/>
        <v>0</v>
      </c>
      <c r="F49" s="105">
        <v>0</v>
      </c>
      <c r="G49" s="105">
        <v>0</v>
      </c>
      <c r="H49" s="106">
        <f t="shared" si="1"/>
        <v>0</v>
      </c>
    </row>
    <row r="50" spans="1:8" ht="15">
      <c r="A50" s="117"/>
      <c r="B50" s="119" t="s">
        <v>349</v>
      </c>
      <c r="C50" s="105">
        <v>0</v>
      </c>
      <c r="D50" s="105">
        <v>0</v>
      </c>
      <c r="E50" s="105">
        <f t="shared" si="12"/>
        <v>0</v>
      </c>
      <c r="F50" s="105">
        <v>0</v>
      </c>
      <c r="G50" s="105">
        <v>0</v>
      </c>
      <c r="H50" s="106">
        <f t="shared" si="1"/>
        <v>0</v>
      </c>
    </row>
    <row r="51" spans="1:8" ht="15">
      <c r="A51" s="117"/>
      <c r="B51" s="119" t="s">
        <v>350</v>
      </c>
      <c r="C51" s="105">
        <v>0</v>
      </c>
      <c r="D51" s="105">
        <v>0</v>
      </c>
      <c r="E51" s="105">
        <f t="shared" si="12"/>
        <v>0</v>
      </c>
      <c r="F51" s="105">
        <v>0</v>
      </c>
      <c r="G51" s="105">
        <v>0</v>
      </c>
      <c r="H51" s="106">
        <f t="shared" si="1"/>
        <v>0</v>
      </c>
    </row>
    <row r="52" spans="1:8" ht="15">
      <c r="A52" s="117"/>
      <c r="B52" s="119" t="s">
        <v>351</v>
      </c>
      <c r="C52" s="105">
        <v>0</v>
      </c>
      <c r="D52" s="105">
        <v>0</v>
      </c>
      <c r="E52" s="105">
        <f t="shared" si="12"/>
        <v>0</v>
      </c>
      <c r="F52" s="105">
        <v>0</v>
      </c>
      <c r="G52" s="105">
        <v>0</v>
      </c>
      <c r="H52" s="106">
        <f t="shared" si="1"/>
        <v>0</v>
      </c>
    </row>
    <row r="53" spans="1:8" ht="15">
      <c r="A53" s="117"/>
      <c r="B53" s="119" t="s">
        <v>352</v>
      </c>
      <c r="C53" s="105">
        <v>0</v>
      </c>
      <c r="D53" s="105">
        <v>0</v>
      </c>
      <c r="E53" s="105">
        <f t="shared" si="12"/>
        <v>0</v>
      </c>
      <c r="F53" s="105">
        <v>0</v>
      </c>
      <c r="G53" s="105">
        <v>0</v>
      </c>
      <c r="H53" s="106">
        <f t="shared" si="1"/>
        <v>0</v>
      </c>
    </row>
    <row r="54" spans="1:8" ht="15">
      <c r="A54" s="117"/>
      <c r="B54" s="119" t="s">
        <v>353</v>
      </c>
      <c r="C54" s="105">
        <v>0</v>
      </c>
      <c r="D54" s="105">
        <v>0</v>
      </c>
      <c r="E54" s="105">
        <f t="shared" si="12"/>
        <v>0</v>
      </c>
      <c r="F54" s="105">
        <v>0</v>
      </c>
      <c r="G54" s="105">
        <v>0</v>
      </c>
      <c r="H54" s="106">
        <f t="shared" si="1"/>
        <v>0</v>
      </c>
    </row>
    <row r="55" spans="1:8" ht="15">
      <c r="A55" s="117"/>
      <c r="B55" s="119" t="s">
        <v>354</v>
      </c>
      <c r="C55" s="105">
        <v>0</v>
      </c>
      <c r="D55" s="105">
        <v>0</v>
      </c>
      <c r="E55" s="105">
        <f t="shared" si="12"/>
        <v>0</v>
      </c>
      <c r="F55" s="105">
        <v>0</v>
      </c>
      <c r="G55" s="105">
        <v>0</v>
      </c>
      <c r="H55" s="106">
        <f t="shared" si="1"/>
        <v>0</v>
      </c>
    </row>
    <row r="56" spans="1:8" ht="15">
      <c r="A56" s="117"/>
      <c r="B56" s="119" t="s">
        <v>355</v>
      </c>
      <c r="C56" s="105">
        <v>0</v>
      </c>
      <c r="D56" s="105">
        <v>0</v>
      </c>
      <c r="E56" s="105">
        <f t="shared" si="12"/>
        <v>0</v>
      </c>
      <c r="F56" s="105">
        <v>0</v>
      </c>
      <c r="G56" s="105">
        <v>0</v>
      </c>
      <c r="H56" s="106">
        <f t="shared" si="1"/>
        <v>0</v>
      </c>
    </row>
    <row r="57" spans="1:8" ht="15">
      <c r="A57" s="231" t="s">
        <v>356</v>
      </c>
      <c r="B57" s="232"/>
      <c r="C57" s="105">
        <f>+C58+C59+C60</f>
        <v>0</v>
      </c>
      <c r="D57" s="105">
        <f aca="true" t="shared" si="13" ref="D57:G57">+D58+D59+D60</f>
        <v>0</v>
      </c>
      <c r="E57" s="105">
        <f t="shared" si="13"/>
        <v>0</v>
      </c>
      <c r="F57" s="105">
        <f t="shared" si="13"/>
        <v>0</v>
      </c>
      <c r="G57" s="105">
        <f t="shared" si="13"/>
        <v>0</v>
      </c>
      <c r="H57" s="106">
        <f t="shared" si="1"/>
        <v>0</v>
      </c>
    </row>
    <row r="58" spans="1:8" ht="15">
      <c r="A58" s="117"/>
      <c r="B58" s="119" t="s">
        <v>357</v>
      </c>
      <c r="C58" s="105">
        <v>0</v>
      </c>
      <c r="D58" s="105">
        <v>0</v>
      </c>
      <c r="E58" s="105">
        <f aca="true" t="shared" si="14" ref="E58:E60">+C58+D58</f>
        <v>0</v>
      </c>
      <c r="F58" s="105">
        <v>0</v>
      </c>
      <c r="G58" s="105">
        <v>0</v>
      </c>
      <c r="H58" s="106">
        <f t="shared" si="1"/>
        <v>0</v>
      </c>
    </row>
    <row r="59" spans="1:8" ht="15">
      <c r="A59" s="117"/>
      <c r="B59" s="119" t="s">
        <v>358</v>
      </c>
      <c r="C59" s="105">
        <v>0</v>
      </c>
      <c r="D59" s="105">
        <v>0</v>
      </c>
      <c r="E59" s="105">
        <f t="shared" si="14"/>
        <v>0</v>
      </c>
      <c r="F59" s="105">
        <v>0</v>
      </c>
      <c r="G59" s="105">
        <v>0</v>
      </c>
      <c r="H59" s="106">
        <f t="shared" si="1"/>
        <v>0</v>
      </c>
    </row>
    <row r="60" spans="1:8" ht="15">
      <c r="A60" s="117"/>
      <c r="B60" s="119" t="s">
        <v>359</v>
      </c>
      <c r="C60" s="105">
        <v>0</v>
      </c>
      <c r="D60" s="105">
        <v>0</v>
      </c>
      <c r="E60" s="105">
        <f t="shared" si="14"/>
        <v>0</v>
      </c>
      <c r="F60" s="105">
        <v>0</v>
      </c>
      <c r="G60" s="105">
        <v>0</v>
      </c>
      <c r="H60" s="106">
        <f t="shared" si="1"/>
        <v>0</v>
      </c>
    </row>
    <row r="61" spans="1:8" ht="15">
      <c r="A61" s="231" t="s">
        <v>360</v>
      </c>
      <c r="B61" s="232"/>
      <c r="C61" s="105">
        <f>+C62+C63+C64+C65+C66+C68+C69</f>
        <v>0</v>
      </c>
      <c r="D61" s="105">
        <f aca="true" t="shared" si="15" ref="D61:G61">+D62+D63+D64+D65+D66+D68+D69</f>
        <v>0</v>
      </c>
      <c r="E61" s="105">
        <f t="shared" si="15"/>
        <v>0</v>
      </c>
      <c r="F61" s="105">
        <f t="shared" si="15"/>
        <v>0</v>
      </c>
      <c r="G61" s="105">
        <f t="shared" si="15"/>
        <v>0</v>
      </c>
      <c r="H61" s="106">
        <f t="shared" si="1"/>
        <v>0</v>
      </c>
    </row>
    <row r="62" spans="1:8" ht="15">
      <c r="A62" s="117"/>
      <c r="B62" s="119" t="s">
        <v>361</v>
      </c>
      <c r="C62" s="105">
        <v>0</v>
      </c>
      <c r="D62" s="105">
        <v>0</v>
      </c>
      <c r="E62" s="105">
        <f aca="true" t="shared" si="16" ref="E62:E69">+C62+D62</f>
        <v>0</v>
      </c>
      <c r="F62" s="105">
        <v>0</v>
      </c>
      <c r="G62" s="105">
        <v>0</v>
      </c>
      <c r="H62" s="106">
        <f t="shared" si="1"/>
        <v>0</v>
      </c>
    </row>
    <row r="63" spans="1:8" ht="15">
      <c r="A63" s="117"/>
      <c r="B63" s="119" t="s">
        <v>362</v>
      </c>
      <c r="C63" s="105">
        <v>0</v>
      </c>
      <c r="D63" s="105">
        <v>0</v>
      </c>
      <c r="E63" s="105">
        <f t="shared" si="16"/>
        <v>0</v>
      </c>
      <c r="F63" s="105">
        <v>0</v>
      </c>
      <c r="G63" s="105">
        <v>0</v>
      </c>
      <c r="H63" s="106">
        <f t="shared" si="1"/>
        <v>0</v>
      </c>
    </row>
    <row r="64" spans="1:8" ht="15">
      <c r="A64" s="117"/>
      <c r="B64" s="119" t="s">
        <v>363</v>
      </c>
      <c r="C64" s="105">
        <v>0</v>
      </c>
      <c r="D64" s="105">
        <v>0</v>
      </c>
      <c r="E64" s="105">
        <f t="shared" si="16"/>
        <v>0</v>
      </c>
      <c r="F64" s="105">
        <v>0</v>
      </c>
      <c r="G64" s="105">
        <v>0</v>
      </c>
      <c r="H64" s="106">
        <f t="shared" si="1"/>
        <v>0</v>
      </c>
    </row>
    <row r="65" spans="1:8" ht="15">
      <c r="A65" s="117"/>
      <c r="B65" s="119" t="s">
        <v>364</v>
      </c>
      <c r="C65" s="105">
        <v>0</v>
      </c>
      <c r="D65" s="105">
        <v>0</v>
      </c>
      <c r="E65" s="105">
        <f t="shared" si="16"/>
        <v>0</v>
      </c>
      <c r="F65" s="105">
        <v>0</v>
      </c>
      <c r="G65" s="105">
        <v>0</v>
      </c>
      <c r="H65" s="106">
        <f t="shared" si="1"/>
        <v>0</v>
      </c>
    </row>
    <row r="66" spans="1:8" ht="15">
      <c r="A66" s="117"/>
      <c r="B66" s="119" t="s">
        <v>365</v>
      </c>
      <c r="C66" s="105">
        <v>0</v>
      </c>
      <c r="D66" s="105">
        <v>0</v>
      </c>
      <c r="E66" s="105">
        <f t="shared" si="16"/>
        <v>0</v>
      </c>
      <c r="F66" s="105">
        <v>0</v>
      </c>
      <c r="G66" s="105">
        <v>0</v>
      </c>
      <c r="H66" s="106">
        <f t="shared" si="1"/>
        <v>0</v>
      </c>
    </row>
    <row r="67" spans="1:8" ht="15">
      <c r="A67" s="117"/>
      <c r="B67" s="119" t="s">
        <v>366</v>
      </c>
      <c r="C67" s="105">
        <v>0</v>
      </c>
      <c r="D67" s="105">
        <v>0</v>
      </c>
      <c r="E67" s="105">
        <f t="shared" si="16"/>
        <v>0</v>
      </c>
      <c r="F67" s="105">
        <v>0</v>
      </c>
      <c r="G67" s="105">
        <v>0</v>
      </c>
      <c r="H67" s="106">
        <f t="shared" si="1"/>
        <v>0</v>
      </c>
    </row>
    <row r="68" spans="1:8" ht="15">
      <c r="A68" s="117"/>
      <c r="B68" s="119" t="s">
        <v>367</v>
      </c>
      <c r="C68" s="105">
        <v>0</v>
      </c>
      <c r="D68" s="105">
        <v>0</v>
      </c>
      <c r="E68" s="105">
        <f t="shared" si="16"/>
        <v>0</v>
      </c>
      <c r="F68" s="105">
        <v>0</v>
      </c>
      <c r="G68" s="105">
        <v>0</v>
      </c>
      <c r="H68" s="106">
        <f t="shared" si="1"/>
        <v>0</v>
      </c>
    </row>
    <row r="69" spans="1:8" ht="15">
      <c r="A69" s="117"/>
      <c r="B69" s="119" t="s">
        <v>368</v>
      </c>
      <c r="C69" s="105">
        <v>0</v>
      </c>
      <c r="D69" s="105">
        <v>0</v>
      </c>
      <c r="E69" s="105">
        <f t="shared" si="16"/>
        <v>0</v>
      </c>
      <c r="F69" s="105">
        <v>0</v>
      </c>
      <c r="G69" s="105">
        <v>0</v>
      </c>
      <c r="H69" s="106">
        <f t="shared" si="1"/>
        <v>0</v>
      </c>
    </row>
    <row r="70" spans="1:8" ht="15">
      <c r="A70" s="231" t="s">
        <v>369</v>
      </c>
      <c r="B70" s="232"/>
      <c r="C70" s="105">
        <f>+C71+C72+C73</f>
        <v>0</v>
      </c>
      <c r="D70" s="105">
        <f aca="true" t="shared" si="17" ref="D70:G70">+D71+D72+D73</f>
        <v>0</v>
      </c>
      <c r="E70" s="105">
        <f t="shared" si="17"/>
        <v>0</v>
      </c>
      <c r="F70" s="105">
        <f t="shared" si="17"/>
        <v>0</v>
      </c>
      <c r="G70" s="105">
        <f t="shared" si="17"/>
        <v>0</v>
      </c>
      <c r="H70" s="106">
        <f t="shared" si="1"/>
        <v>0</v>
      </c>
    </row>
    <row r="71" spans="1:8" ht="15">
      <c r="A71" s="117"/>
      <c r="B71" s="119" t="s">
        <v>370</v>
      </c>
      <c r="C71" s="105">
        <v>0</v>
      </c>
      <c r="D71" s="105">
        <v>0</v>
      </c>
      <c r="E71" s="105">
        <f aca="true" t="shared" si="18" ref="E71:E73">+C71+D71</f>
        <v>0</v>
      </c>
      <c r="F71" s="105">
        <v>0</v>
      </c>
      <c r="G71" s="105">
        <v>0</v>
      </c>
      <c r="H71" s="106">
        <f t="shared" si="1"/>
        <v>0</v>
      </c>
    </row>
    <row r="72" spans="1:8" ht="15">
      <c r="A72" s="117"/>
      <c r="B72" s="119" t="s">
        <v>371</v>
      </c>
      <c r="C72" s="105">
        <v>0</v>
      </c>
      <c r="D72" s="105">
        <v>0</v>
      </c>
      <c r="E72" s="105">
        <f t="shared" si="18"/>
        <v>0</v>
      </c>
      <c r="F72" s="105">
        <v>0</v>
      </c>
      <c r="G72" s="105">
        <v>0</v>
      </c>
      <c r="H72" s="106">
        <f t="shared" si="1"/>
        <v>0</v>
      </c>
    </row>
    <row r="73" spans="1:8" ht="15">
      <c r="A73" s="117"/>
      <c r="B73" s="119" t="s">
        <v>372</v>
      </c>
      <c r="C73" s="105">
        <v>0</v>
      </c>
      <c r="D73" s="105">
        <v>0</v>
      </c>
      <c r="E73" s="105">
        <f t="shared" si="18"/>
        <v>0</v>
      </c>
      <c r="F73" s="105">
        <v>0</v>
      </c>
      <c r="G73" s="105">
        <v>0</v>
      </c>
      <c r="H73" s="106">
        <f aca="true" t="shared" si="19" ref="H73:H136">+E73-F73</f>
        <v>0</v>
      </c>
    </row>
    <row r="74" spans="1:8" ht="15">
      <c r="A74" s="231" t="s">
        <v>373</v>
      </c>
      <c r="B74" s="232"/>
      <c r="C74" s="105">
        <f>+C75+C76+C77+C78+C79+C80+C81</f>
        <v>0</v>
      </c>
      <c r="D74" s="105">
        <f aca="true" t="shared" si="20" ref="D74:G74">+D75+D76+D77+D78+D79+D80+D81</f>
        <v>0</v>
      </c>
      <c r="E74" s="105">
        <f t="shared" si="20"/>
        <v>0</v>
      </c>
      <c r="F74" s="105">
        <f t="shared" si="20"/>
        <v>0</v>
      </c>
      <c r="G74" s="105">
        <f t="shared" si="20"/>
        <v>0</v>
      </c>
      <c r="H74" s="106">
        <f t="shared" si="19"/>
        <v>0</v>
      </c>
    </row>
    <row r="75" spans="1:8" ht="15">
      <c r="A75" s="117"/>
      <c r="B75" s="119" t="s">
        <v>374</v>
      </c>
      <c r="C75" s="105">
        <v>0</v>
      </c>
      <c r="D75" s="105">
        <v>0</v>
      </c>
      <c r="E75" s="105">
        <f aca="true" t="shared" si="21" ref="E75:E81">+C75+D75</f>
        <v>0</v>
      </c>
      <c r="F75" s="105">
        <v>0</v>
      </c>
      <c r="G75" s="105">
        <v>0</v>
      </c>
      <c r="H75" s="106">
        <f t="shared" si="19"/>
        <v>0</v>
      </c>
    </row>
    <row r="76" spans="1:8" ht="15">
      <c r="A76" s="117"/>
      <c r="B76" s="119" t="s">
        <v>375</v>
      </c>
      <c r="C76" s="105">
        <v>0</v>
      </c>
      <c r="D76" s="105">
        <v>0</v>
      </c>
      <c r="E76" s="105">
        <f t="shared" si="21"/>
        <v>0</v>
      </c>
      <c r="F76" s="105">
        <v>0</v>
      </c>
      <c r="G76" s="105">
        <v>0</v>
      </c>
      <c r="H76" s="106">
        <f t="shared" si="19"/>
        <v>0</v>
      </c>
    </row>
    <row r="77" spans="1:8" ht="15">
      <c r="A77" s="117"/>
      <c r="B77" s="119" t="s">
        <v>376</v>
      </c>
      <c r="C77" s="105">
        <v>0</v>
      </c>
      <c r="D77" s="105">
        <v>0</v>
      </c>
      <c r="E77" s="105">
        <f t="shared" si="21"/>
        <v>0</v>
      </c>
      <c r="F77" s="105">
        <v>0</v>
      </c>
      <c r="G77" s="105">
        <v>0</v>
      </c>
      <c r="H77" s="106">
        <f t="shared" si="19"/>
        <v>0</v>
      </c>
    </row>
    <row r="78" spans="1:8" ht="15">
      <c r="A78" s="117"/>
      <c r="B78" s="119" t="s">
        <v>377</v>
      </c>
      <c r="C78" s="105">
        <v>0</v>
      </c>
      <c r="D78" s="105">
        <v>0</v>
      </c>
      <c r="E78" s="105">
        <f t="shared" si="21"/>
        <v>0</v>
      </c>
      <c r="F78" s="105">
        <v>0</v>
      </c>
      <c r="G78" s="105">
        <v>0</v>
      </c>
      <c r="H78" s="106">
        <f t="shared" si="19"/>
        <v>0</v>
      </c>
    </row>
    <row r="79" spans="1:8" ht="15">
      <c r="A79" s="117"/>
      <c r="B79" s="119" t="s">
        <v>378</v>
      </c>
      <c r="C79" s="105">
        <v>0</v>
      </c>
      <c r="D79" s="105">
        <v>0</v>
      </c>
      <c r="E79" s="105">
        <f t="shared" si="21"/>
        <v>0</v>
      </c>
      <c r="F79" s="105">
        <v>0</v>
      </c>
      <c r="G79" s="105">
        <v>0</v>
      </c>
      <c r="H79" s="106">
        <f t="shared" si="19"/>
        <v>0</v>
      </c>
    </row>
    <row r="80" spans="1:8" ht="15">
      <c r="A80" s="117"/>
      <c r="B80" s="119" t="s">
        <v>379</v>
      </c>
      <c r="C80" s="105">
        <v>0</v>
      </c>
      <c r="D80" s="105">
        <v>0</v>
      </c>
      <c r="E80" s="105">
        <f t="shared" si="21"/>
        <v>0</v>
      </c>
      <c r="F80" s="105">
        <v>0</v>
      </c>
      <c r="G80" s="105">
        <v>0</v>
      </c>
      <c r="H80" s="106">
        <f t="shared" si="19"/>
        <v>0</v>
      </c>
    </row>
    <row r="81" spans="1:8" ht="15">
      <c r="A81" s="117"/>
      <c r="B81" s="119" t="s">
        <v>380</v>
      </c>
      <c r="C81" s="105">
        <v>0</v>
      </c>
      <c r="D81" s="105">
        <v>0</v>
      </c>
      <c r="E81" s="105">
        <f t="shared" si="21"/>
        <v>0</v>
      </c>
      <c r="F81" s="105">
        <v>0</v>
      </c>
      <c r="G81" s="105">
        <v>0</v>
      </c>
      <c r="H81" s="106">
        <f t="shared" si="19"/>
        <v>0</v>
      </c>
    </row>
    <row r="82" spans="1:8" ht="11.25" customHeight="1" thickBot="1">
      <c r="A82" s="255"/>
      <c r="B82" s="256"/>
      <c r="C82" s="74"/>
      <c r="D82" s="75"/>
      <c r="E82" s="75"/>
      <c r="F82" s="75"/>
      <c r="G82" s="75"/>
      <c r="H82" s="147"/>
    </row>
    <row r="83" spans="1:8" ht="7.5" customHeight="1">
      <c r="A83" s="249"/>
      <c r="B83" s="254"/>
      <c r="C83" s="90"/>
      <c r="D83" s="90"/>
      <c r="E83" s="90"/>
      <c r="F83" s="90"/>
      <c r="G83" s="90"/>
      <c r="H83" s="148"/>
    </row>
    <row r="84" spans="1:8" ht="15">
      <c r="A84" s="252" t="s">
        <v>381</v>
      </c>
      <c r="B84" s="253"/>
      <c r="C84" s="106">
        <f>+C85+C93+C103+C113+C123+C133+C137+C146+C150</f>
        <v>0</v>
      </c>
      <c r="D84" s="106">
        <f>+D85+D93+D103+D113+D123+D133+D137+D146+D150</f>
        <v>0</v>
      </c>
      <c r="E84" s="106">
        <f>+E85+E93+E103+E113+E123+E133+E137+E146+E150</f>
        <v>0</v>
      </c>
      <c r="F84" s="106">
        <f>+F85+F93+F103+F113+F123+F133+F137+F146+F150</f>
        <v>0</v>
      </c>
      <c r="G84" s="106">
        <f>+G85+G93+G103+G113+G123+G133+G137+G146+G150</f>
        <v>0</v>
      </c>
      <c r="H84" s="106">
        <f>+E84-F84</f>
        <v>0</v>
      </c>
    </row>
    <row r="85" spans="1:8" ht="15">
      <c r="A85" s="231" t="s">
        <v>308</v>
      </c>
      <c r="B85" s="232"/>
      <c r="C85" s="105">
        <f>+C86+C87+C88+C89+C90+C91+C92</f>
        <v>0</v>
      </c>
      <c r="D85" s="105">
        <f aca="true" t="shared" si="22" ref="D85:G85">+D86+D87+D88+D89+D90+D91+D92</f>
        <v>0</v>
      </c>
      <c r="E85" s="105">
        <f t="shared" si="22"/>
        <v>0</v>
      </c>
      <c r="F85" s="105">
        <f t="shared" si="22"/>
        <v>0</v>
      </c>
      <c r="G85" s="105">
        <f t="shared" si="22"/>
        <v>0</v>
      </c>
      <c r="H85" s="106">
        <f t="shared" si="19"/>
        <v>0</v>
      </c>
    </row>
    <row r="86" spans="1:8" ht="15">
      <c r="A86" s="117"/>
      <c r="B86" s="119" t="s">
        <v>309</v>
      </c>
      <c r="C86" s="105">
        <v>0</v>
      </c>
      <c r="D86" s="105">
        <v>0</v>
      </c>
      <c r="E86" s="105">
        <f aca="true" t="shared" si="23" ref="E86:E92">+C86+D86</f>
        <v>0</v>
      </c>
      <c r="F86" s="105">
        <v>0</v>
      </c>
      <c r="G86" s="105">
        <v>0</v>
      </c>
      <c r="H86" s="106">
        <f t="shared" si="19"/>
        <v>0</v>
      </c>
    </row>
    <row r="87" spans="1:8" ht="15">
      <c r="A87" s="117"/>
      <c r="B87" s="119" t="s">
        <v>310</v>
      </c>
      <c r="C87" s="105">
        <v>0</v>
      </c>
      <c r="D87" s="105">
        <v>0</v>
      </c>
      <c r="E87" s="105">
        <f t="shared" si="23"/>
        <v>0</v>
      </c>
      <c r="F87" s="105">
        <v>0</v>
      </c>
      <c r="G87" s="105">
        <v>0</v>
      </c>
      <c r="H87" s="106">
        <f t="shared" si="19"/>
        <v>0</v>
      </c>
    </row>
    <row r="88" spans="1:8" ht="15">
      <c r="A88" s="117"/>
      <c r="B88" s="119" t="s">
        <v>311</v>
      </c>
      <c r="C88" s="105">
        <v>0</v>
      </c>
      <c r="D88" s="105">
        <v>0</v>
      </c>
      <c r="E88" s="105">
        <f t="shared" si="23"/>
        <v>0</v>
      </c>
      <c r="F88" s="105">
        <v>0</v>
      </c>
      <c r="G88" s="105">
        <v>0</v>
      </c>
      <c r="H88" s="106">
        <f t="shared" si="19"/>
        <v>0</v>
      </c>
    </row>
    <row r="89" spans="1:8" ht="15">
      <c r="A89" s="117"/>
      <c r="B89" s="119" t="s">
        <v>312</v>
      </c>
      <c r="C89" s="105">
        <v>0</v>
      </c>
      <c r="D89" s="105">
        <v>0</v>
      </c>
      <c r="E89" s="105">
        <f t="shared" si="23"/>
        <v>0</v>
      </c>
      <c r="F89" s="105">
        <v>0</v>
      </c>
      <c r="G89" s="105">
        <v>0</v>
      </c>
      <c r="H89" s="106">
        <f t="shared" si="19"/>
        <v>0</v>
      </c>
    </row>
    <row r="90" spans="1:8" ht="15">
      <c r="A90" s="117"/>
      <c r="B90" s="119" t="s">
        <v>313</v>
      </c>
      <c r="C90" s="105">
        <v>0</v>
      </c>
      <c r="D90" s="105">
        <v>0</v>
      </c>
      <c r="E90" s="105">
        <f t="shared" si="23"/>
        <v>0</v>
      </c>
      <c r="F90" s="105">
        <v>0</v>
      </c>
      <c r="G90" s="105">
        <v>0</v>
      </c>
      <c r="H90" s="106">
        <f t="shared" si="19"/>
        <v>0</v>
      </c>
    </row>
    <row r="91" spans="1:8" ht="15">
      <c r="A91" s="117"/>
      <c r="B91" s="119" t="s">
        <v>314</v>
      </c>
      <c r="C91" s="105">
        <v>0</v>
      </c>
      <c r="D91" s="105">
        <v>0</v>
      </c>
      <c r="E91" s="105">
        <f t="shared" si="23"/>
        <v>0</v>
      </c>
      <c r="F91" s="105">
        <v>0</v>
      </c>
      <c r="G91" s="105">
        <v>0</v>
      </c>
      <c r="H91" s="106">
        <f t="shared" si="19"/>
        <v>0</v>
      </c>
    </row>
    <row r="92" spans="1:8" ht="15">
      <c r="A92" s="117"/>
      <c r="B92" s="119" t="s">
        <v>315</v>
      </c>
      <c r="C92" s="105">
        <v>0</v>
      </c>
      <c r="D92" s="105">
        <v>0</v>
      </c>
      <c r="E92" s="105">
        <f t="shared" si="23"/>
        <v>0</v>
      </c>
      <c r="F92" s="105">
        <v>0</v>
      </c>
      <c r="G92" s="105">
        <v>0</v>
      </c>
      <c r="H92" s="106">
        <f t="shared" si="19"/>
        <v>0</v>
      </c>
    </row>
    <row r="93" spans="1:8" ht="15">
      <c r="A93" s="231" t="s">
        <v>316</v>
      </c>
      <c r="B93" s="232"/>
      <c r="C93" s="105">
        <f>+C94+C95+C96+C97+C98+C99+C100+C101+C102</f>
        <v>0</v>
      </c>
      <c r="D93" s="105">
        <f aca="true" t="shared" si="24" ref="D93:G93">+D94+D95+D96+D97+D98+D99+D100+D101+D102</f>
        <v>0</v>
      </c>
      <c r="E93" s="105">
        <f t="shared" si="24"/>
        <v>0</v>
      </c>
      <c r="F93" s="105">
        <f t="shared" si="24"/>
        <v>0</v>
      </c>
      <c r="G93" s="105">
        <f t="shared" si="24"/>
        <v>0</v>
      </c>
      <c r="H93" s="106">
        <f t="shared" si="19"/>
        <v>0</v>
      </c>
    </row>
    <row r="94" spans="1:8" ht="15">
      <c r="A94" s="117"/>
      <c r="B94" s="119" t="s">
        <v>317</v>
      </c>
      <c r="C94" s="105">
        <v>0</v>
      </c>
      <c r="D94" s="105">
        <v>0</v>
      </c>
      <c r="E94" s="105">
        <f aca="true" t="shared" si="25" ref="E94:E102">+C94+D94</f>
        <v>0</v>
      </c>
      <c r="F94" s="105">
        <v>0</v>
      </c>
      <c r="G94" s="105">
        <v>0</v>
      </c>
      <c r="H94" s="106">
        <f t="shared" si="19"/>
        <v>0</v>
      </c>
    </row>
    <row r="95" spans="1:8" ht="15">
      <c r="A95" s="117"/>
      <c r="B95" s="119" t="s">
        <v>318</v>
      </c>
      <c r="C95" s="105">
        <v>0</v>
      </c>
      <c r="D95" s="105">
        <v>0</v>
      </c>
      <c r="E95" s="105">
        <f t="shared" si="25"/>
        <v>0</v>
      </c>
      <c r="F95" s="105">
        <v>0</v>
      </c>
      <c r="G95" s="105">
        <v>0</v>
      </c>
      <c r="H95" s="106">
        <f t="shared" si="19"/>
        <v>0</v>
      </c>
    </row>
    <row r="96" spans="1:8" ht="15">
      <c r="A96" s="117"/>
      <c r="B96" s="119" t="s">
        <v>319</v>
      </c>
      <c r="C96" s="105">
        <v>0</v>
      </c>
      <c r="D96" s="105">
        <v>0</v>
      </c>
      <c r="E96" s="105">
        <f t="shared" si="25"/>
        <v>0</v>
      </c>
      <c r="F96" s="105">
        <v>0</v>
      </c>
      <c r="G96" s="105">
        <v>0</v>
      </c>
      <c r="H96" s="106">
        <f t="shared" si="19"/>
        <v>0</v>
      </c>
    </row>
    <row r="97" spans="1:8" ht="15">
      <c r="A97" s="117"/>
      <c r="B97" s="119" t="s">
        <v>320</v>
      </c>
      <c r="C97" s="105">
        <v>0</v>
      </c>
      <c r="D97" s="105">
        <v>0</v>
      </c>
      <c r="E97" s="105">
        <f t="shared" si="25"/>
        <v>0</v>
      </c>
      <c r="F97" s="105">
        <v>0</v>
      </c>
      <c r="G97" s="105">
        <v>0</v>
      </c>
      <c r="H97" s="106">
        <f t="shared" si="19"/>
        <v>0</v>
      </c>
    </row>
    <row r="98" spans="1:8" ht="15">
      <c r="A98" s="117"/>
      <c r="B98" s="119" t="s">
        <v>321</v>
      </c>
      <c r="C98" s="105">
        <v>0</v>
      </c>
      <c r="D98" s="105">
        <v>0</v>
      </c>
      <c r="E98" s="105">
        <f t="shared" si="25"/>
        <v>0</v>
      </c>
      <c r="F98" s="105">
        <v>0</v>
      </c>
      <c r="G98" s="105">
        <v>0</v>
      </c>
      <c r="H98" s="106">
        <f t="shared" si="19"/>
        <v>0</v>
      </c>
    </row>
    <row r="99" spans="1:8" ht="15">
      <c r="A99" s="117"/>
      <c r="B99" s="119" t="s">
        <v>322</v>
      </c>
      <c r="C99" s="105">
        <v>0</v>
      </c>
      <c r="D99" s="105">
        <v>0</v>
      </c>
      <c r="E99" s="105">
        <f t="shared" si="25"/>
        <v>0</v>
      </c>
      <c r="F99" s="105">
        <v>0</v>
      </c>
      <c r="G99" s="105">
        <v>0</v>
      </c>
      <c r="H99" s="106">
        <f t="shared" si="19"/>
        <v>0</v>
      </c>
    </row>
    <row r="100" spans="1:8" ht="15">
      <c r="A100" s="117"/>
      <c r="B100" s="119" t="s">
        <v>323</v>
      </c>
      <c r="C100" s="105">
        <v>0</v>
      </c>
      <c r="D100" s="105">
        <v>0</v>
      </c>
      <c r="E100" s="105">
        <f t="shared" si="25"/>
        <v>0</v>
      </c>
      <c r="F100" s="105">
        <v>0</v>
      </c>
      <c r="G100" s="105">
        <v>0</v>
      </c>
      <c r="H100" s="106">
        <f t="shared" si="19"/>
        <v>0</v>
      </c>
    </row>
    <row r="101" spans="1:8" ht="15">
      <c r="A101" s="117"/>
      <c r="B101" s="119" t="s">
        <v>324</v>
      </c>
      <c r="C101" s="105">
        <v>0</v>
      </c>
      <c r="D101" s="105">
        <v>0</v>
      </c>
      <c r="E101" s="105">
        <f t="shared" si="25"/>
        <v>0</v>
      </c>
      <c r="F101" s="105">
        <v>0</v>
      </c>
      <c r="G101" s="105">
        <v>0</v>
      </c>
      <c r="H101" s="106">
        <f t="shared" si="19"/>
        <v>0</v>
      </c>
    </row>
    <row r="102" spans="1:8" ht="15">
      <c r="A102" s="117"/>
      <c r="B102" s="119" t="s">
        <v>325</v>
      </c>
      <c r="C102" s="105">
        <v>0</v>
      </c>
      <c r="D102" s="105">
        <v>0</v>
      </c>
      <c r="E102" s="105">
        <f t="shared" si="25"/>
        <v>0</v>
      </c>
      <c r="F102" s="105">
        <v>0</v>
      </c>
      <c r="G102" s="105">
        <v>0</v>
      </c>
      <c r="H102" s="106">
        <f t="shared" si="19"/>
        <v>0</v>
      </c>
    </row>
    <row r="103" spans="1:8" ht="15">
      <c r="A103" s="231" t="s">
        <v>326</v>
      </c>
      <c r="B103" s="232"/>
      <c r="C103" s="105">
        <f>+C104+C105+C106+C107+C108+C109+C110+C111+C112</f>
        <v>0</v>
      </c>
      <c r="D103" s="105">
        <f aca="true" t="shared" si="26" ref="D103:G103">+D104+D105+D106+D107+D108+D109+D110+D111+D112</f>
        <v>0</v>
      </c>
      <c r="E103" s="105">
        <f t="shared" si="26"/>
        <v>0</v>
      </c>
      <c r="F103" s="105">
        <f t="shared" si="26"/>
        <v>0</v>
      </c>
      <c r="G103" s="105">
        <f t="shared" si="26"/>
        <v>0</v>
      </c>
      <c r="H103" s="106">
        <f t="shared" si="19"/>
        <v>0</v>
      </c>
    </row>
    <row r="104" spans="1:8" ht="15">
      <c r="A104" s="117"/>
      <c r="B104" s="119" t="s">
        <v>327</v>
      </c>
      <c r="C104" s="105">
        <v>0</v>
      </c>
      <c r="D104" s="105">
        <v>0</v>
      </c>
      <c r="E104" s="105">
        <f aca="true" t="shared" si="27" ref="E104:E112">+C104+D104</f>
        <v>0</v>
      </c>
      <c r="F104" s="105">
        <v>0</v>
      </c>
      <c r="G104" s="105">
        <v>0</v>
      </c>
      <c r="H104" s="106">
        <f t="shared" si="19"/>
        <v>0</v>
      </c>
    </row>
    <row r="105" spans="1:8" ht="15">
      <c r="A105" s="117"/>
      <c r="B105" s="119" t="s">
        <v>328</v>
      </c>
      <c r="C105" s="105">
        <v>0</v>
      </c>
      <c r="D105" s="105">
        <v>0</v>
      </c>
      <c r="E105" s="105">
        <f t="shared" si="27"/>
        <v>0</v>
      </c>
      <c r="F105" s="105">
        <v>0</v>
      </c>
      <c r="G105" s="105">
        <v>0</v>
      </c>
      <c r="H105" s="106">
        <f t="shared" si="19"/>
        <v>0</v>
      </c>
    </row>
    <row r="106" spans="1:8" ht="15">
      <c r="A106" s="117"/>
      <c r="B106" s="119" t="s">
        <v>329</v>
      </c>
      <c r="C106" s="105">
        <v>0</v>
      </c>
      <c r="D106" s="105">
        <v>0</v>
      </c>
      <c r="E106" s="105">
        <f t="shared" si="27"/>
        <v>0</v>
      </c>
      <c r="F106" s="105">
        <v>0</v>
      </c>
      <c r="G106" s="105">
        <v>0</v>
      </c>
      <c r="H106" s="106">
        <f t="shared" si="19"/>
        <v>0</v>
      </c>
    </row>
    <row r="107" spans="1:8" ht="15">
      <c r="A107" s="117"/>
      <c r="B107" s="119" t="s">
        <v>330</v>
      </c>
      <c r="C107" s="105">
        <v>0</v>
      </c>
      <c r="D107" s="105">
        <v>0</v>
      </c>
      <c r="E107" s="105">
        <f t="shared" si="27"/>
        <v>0</v>
      </c>
      <c r="F107" s="105">
        <v>0</v>
      </c>
      <c r="G107" s="105">
        <v>0</v>
      </c>
      <c r="H107" s="106">
        <f t="shared" si="19"/>
        <v>0</v>
      </c>
    </row>
    <row r="108" spans="1:8" ht="15">
      <c r="A108" s="117"/>
      <c r="B108" s="119" t="s">
        <v>331</v>
      </c>
      <c r="C108" s="105">
        <v>0</v>
      </c>
      <c r="D108" s="105">
        <v>0</v>
      </c>
      <c r="E108" s="105">
        <f t="shared" si="27"/>
        <v>0</v>
      </c>
      <c r="F108" s="105">
        <v>0</v>
      </c>
      <c r="G108" s="105">
        <v>0</v>
      </c>
      <c r="H108" s="106">
        <f t="shared" si="19"/>
        <v>0</v>
      </c>
    </row>
    <row r="109" spans="1:8" ht="15">
      <c r="A109" s="117"/>
      <c r="B109" s="119" t="s">
        <v>332</v>
      </c>
      <c r="C109" s="105">
        <v>0</v>
      </c>
      <c r="D109" s="105">
        <v>0</v>
      </c>
      <c r="E109" s="105">
        <f t="shared" si="27"/>
        <v>0</v>
      </c>
      <c r="F109" s="105">
        <v>0</v>
      </c>
      <c r="G109" s="105">
        <v>0</v>
      </c>
      <c r="H109" s="106">
        <f t="shared" si="19"/>
        <v>0</v>
      </c>
    </row>
    <row r="110" spans="1:8" ht="15">
      <c r="A110" s="117"/>
      <c r="B110" s="119" t="s">
        <v>333</v>
      </c>
      <c r="C110" s="105">
        <v>0</v>
      </c>
      <c r="D110" s="105">
        <v>0</v>
      </c>
      <c r="E110" s="105">
        <f t="shared" si="27"/>
        <v>0</v>
      </c>
      <c r="F110" s="105">
        <v>0</v>
      </c>
      <c r="G110" s="105">
        <v>0</v>
      </c>
      <c r="H110" s="106">
        <f t="shared" si="19"/>
        <v>0</v>
      </c>
    </row>
    <row r="111" spans="1:8" ht="15">
      <c r="A111" s="117"/>
      <c r="B111" s="119" t="s">
        <v>334</v>
      </c>
      <c r="C111" s="105">
        <v>0</v>
      </c>
      <c r="D111" s="105">
        <v>0</v>
      </c>
      <c r="E111" s="105">
        <f t="shared" si="27"/>
        <v>0</v>
      </c>
      <c r="F111" s="105">
        <v>0</v>
      </c>
      <c r="G111" s="105">
        <v>0</v>
      </c>
      <c r="H111" s="106">
        <f t="shared" si="19"/>
        <v>0</v>
      </c>
    </row>
    <row r="112" spans="1:8" ht="15">
      <c r="A112" s="117"/>
      <c r="B112" s="119" t="s">
        <v>335</v>
      </c>
      <c r="C112" s="105">
        <v>0</v>
      </c>
      <c r="D112" s="105">
        <v>0</v>
      </c>
      <c r="E112" s="105">
        <f t="shared" si="27"/>
        <v>0</v>
      </c>
      <c r="F112" s="105">
        <v>0</v>
      </c>
      <c r="G112" s="105">
        <v>0</v>
      </c>
      <c r="H112" s="106">
        <f t="shared" si="19"/>
        <v>0</v>
      </c>
    </row>
    <row r="113" spans="1:8" ht="15">
      <c r="A113" s="231" t="s">
        <v>336</v>
      </c>
      <c r="B113" s="232"/>
      <c r="C113" s="105">
        <f>+C114+C115+C116+C117+C118+C119+C120+C121+C122</f>
        <v>0</v>
      </c>
      <c r="D113" s="105">
        <f aca="true" t="shared" si="28" ref="D113:G113">+D114+D115+D116+D117+D118+D119+D120+D121+D122</f>
        <v>0</v>
      </c>
      <c r="E113" s="105">
        <f t="shared" si="28"/>
        <v>0</v>
      </c>
      <c r="F113" s="105">
        <f t="shared" si="28"/>
        <v>0</v>
      </c>
      <c r="G113" s="105">
        <f t="shared" si="28"/>
        <v>0</v>
      </c>
      <c r="H113" s="106">
        <f t="shared" si="19"/>
        <v>0</v>
      </c>
    </row>
    <row r="114" spans="1:8" ht="15">
      <c r="A114" s="117"/>
      <c r="B114" s="119" t="s">
        <v>337</v>
      </c>
      <c r="C114" s="105">
        <v>0</v>
      </c>
      <c r="D114" s="105">
        <v>0</v>
      </c>
      <c r="E114" s="105">
        <f aca="true" t="shared" si="29" ref="E114:E122">+C114+D114</f>
        <v>0</v>
      </c>
      <c r="F114" s="105">
        <v>0</v>
      </c>
      <c r="G114" s="105">
        <v>0</v>
      </c>
      <c r="H114" s="106">
        <f t="shared" si="19"/>
        <v>0</v>
      </c>
    </row>
    <row r="115" spans="1:8" ht="15">
      <c r="A115" s="117"/>
      <c r="B115" s="119" t="s">
        <v>338</v>
      </c>
      <c r="C115" s="105">
        <v>0</v>
      </c>
      <c r="D115" s="105">
        <v>0</v>
      </c>
      <c r="E115" s="105">
        <f t="shared" si="29"/>
        <v>0</v>
      </c>
      <c r="F115" s="105">
        <v>0</v>
      </c>
      <c r="G115" s="105">
        <v>0</v>
      </c>
      <c r="H115" s="106">
        <f t="shared" si="19"/>
        <v>0</v>
      </c>
    </row>
    <row r="116" spans="1:8" ht="15">
      <c r="A116" s="117"/>
      <c r="B116" s="119" t="s">
        <v>339</v>
      </c>
      <c r="C116" s="105">
        <v>0</v>
      </c>
      <c r="D116" s="105">
        <v>0</v>
      </c>
      <c r="E116" s="105">
        <f t="shared" si="29"/>
        <v>0</v>
      </c>
      <c r="F116" s="105">
        <v>0</v>
      </c>
      <c r="G116" s="105">
        <v>0</v>
      </c>
      <c r="H116" s="106">
        <f t="shared" si="19"/>
        <v>0</v>
      </c>
    </row>
    <row r="117" spans="1:8" ht="15">
      <c r="A117" s="117"/>
      <c r="B117" s="119" t="s">
        <v>340</v>
      </c>
      <c r="C117" s="105">
        <v>0</v>
      </c>
      <c r="D117" s="105">
        <v>0</v>
      </c>
      <c r="E117" s="105">
        <f t="shared" si="29"/>
        <v>0</v>
      </c>
      <c r="F117" s="105">
        <v>0</v>
      </c>
      <c r="G117" s="105">
        <v>0</v>
      </c>
      <c r="H117" s="106">
        <f t="shared" si="19"/>
        <v>0</v>
      </c>
    </row>
    <row r="118" spans="1:8" ht="15">
      <c r="A118" s="117"/>
      <c r="B118" s="119" t="s">
        <v>341</v>
      </c>
      <c r="C118" s="105">
        <v>0</v>
      </c>
      <c r="D118" s="105">
        <v>0</v>
      </c>
      <c r="E118" s="105">
        <f t="shared" si="29"/>
        <v>0</v>
      </c>
      <c r="F118" s="105">
        <v>0</v>
      </c>
      <c r="G118" s="105">
        <v>0</v>
      </c>
      <c r="H118" s="106">
        <f t="shared" si="19"/>
        <v>0</v>
      </c>
    </row>
    <row r="119" spans="1:8" ht="15">
      <c r="A119" s="117"/>
      <c r="B119" s="119" t="s">
        <v>342</v>
      </c>
      <c r="C119" s="105">
        <v>0</v>
      </c>
      <c r="D119" s="105">
        <v>0</v>
      </c>
      <c r="E119" s="105">
        <f t="shared" si="29"/>
        <v>0</v>
      </c>
      <c r="F119" s="105">
        <v>0</v>
      </c>
      <c r="G119" s="105">
        <v>0</v>
      </c>
      <c r="H119" s="106">
        <f t="shared" si="19"/>
        <v>0</v>
      </c>
    </row>
    <row r="120" spans="1:8" ht="15">
      <c r="A120" s="117"/>
      <c r="B120" s="119" t="s">
        <v>343</v>
      </c>
      <c r="C120" s="105">
        <v>0</v>
      </c>
      <c r="D120" s="105">
        <v>0</v>
      </c>
      <c r="E120" s="105">
        <f t="shared" si="29"/>
        <v>0</v>
      </c>
      <c r="F120" s="105">
        <v>0</v>
      </c>
      <c r="G120" s="105">
        <v>0</v>
      </c>
      <c r="H120" s="106">
        <f t="shared" si="19"/>
        <v>0</v>
      </c>
    </row>
    <row r="121" spans="1:8" ht="15">
      <c r="A121" s="117"/>
      <c r="B121" s="119" t="s">
        <v>344</v>
      </c>
      <c r="C121" s="105">
        <v>0</v>
      </c>
      <c r="D121" s="105">
        <v>0</v>
      </c>
      <c r="E121" s="105">
        <f t="shared" si="29"/>
        <v>0</v>
      </c>
      <c r="F121" s="105">
        <v>0</v>
      </c>
      <c r="G121" s="105">
        <v>0</v>
      </c>
      <c r="H121" s="106">
        <f t="shared" si="19"/>
        <v>0</v>
      </c>
    </row>
    <row r="122" spans="1:8" ht="15">
      <c r="A122" s="117"/>
      <c r="B122" s="119" t="s">
        <v>345</v>
      </c>
      <c r="C122" s="105">
        <v>0</v>
      </c>
      <c r="D122" s="105">
        <v>0</v>
      </c>
      <c r="E122" s="105">
        <f t="shared" si="29"/>
        <v>0</v>
      </c>
      <c r="F122" s="105">
        <v>0</v>
      </c>
      <c r="G122" s="105">
        <v>0</v>
      </c>
      <c r="H122" s="106">
        <f t="shared" si="19"/>
        <v>0</v>
      </c>
    </row>
    <row r="123" spans="1:8" ht="15">
      <c r="A123" s="231" t="s">
        <v>346</v>
      </c>
      <c r="B123" s="232"/>
      <c r="C123" s="105">
        <f>+C124+C125+C126+C127+C128+C129+C130+C131+C132</f>
        <v>0</v>
      </c>
      <c r="D123" s="105">
        <f aca="true" t="shared" si="30" ref="D123:G123">+D124+D125+D126+D127+D128+D129+D130+D131+D132</f>
        <v>0</v>
      </c>
      <c r="E123" s="105">
        <f t="shared" si="30"/>
        <v>0</v>
      </c>
      <c r="F123" s="105">
        <f t="shared" si="30"/>
        <v>0</v>
      </c>
      <c r="G123" s="105">
        <f t="shared" si="30"/>
        <v>0</v>
      </c>
      <c r="H123" s="106">
        <f t="shared" si="19"/>
        <v>0</v>
      </c>
    </row>
    <row r="124" spans="1:8" ht="15">
      <c r="A124" s="117"/>
      <c r="B124" s="119" t="s">
        <v>347</v>
      </c>
      <c r="C124" s="105">
        <v>0</v>
      </c>
      <c r="D124" s="105">
        <v>0</v>
      </c>
      <c r="E124" s="105">
        <f aca="true" t="shared" si="31" ref="E124:E132">+C124+D124</f>
        <v>0</v>
      </c>
      <c r="F124" s="105">
        <v>0</v>
      </c>
      <c r="G124" s="105">
        <v>0</v>
      </c>
      <c r="H124" s="106">
        <f t="shared" si="19"/>
        <v>0</v>
      </c>
    </row>
    <row r="125" spans="1:8" ht="15">
      <c r="A125" s="117"/>
      <c r="B125" s="119" t="s">
        <v>348</v>
      </c>
      <c r="C125" s="105">
        <v>0</v>
      </c>
      <c r="D125" s="105">
        <v>0</v>
      </c>
      <c r="E125" s="105">
        <f t="shared" si="31"/>
        <v>0</v>
      </c>
      <c r="F125" s="105">
        <v>0</v>
      </c>
      <c r="G125" s="105">
        <v>0</v>
      </c>
      <c r="H125" s="106">
        <f t="shared" si="19"/>
        <v>0</v>
      </c>
    </row>
    <row r="126" spans="1:8" ht="15">
      <c r="A126" s="117"/>
      <c r="B126" s="119" t="s">
        <v>349</v>
      </c>
      <c r="C126" s="105">
        <v>0</v>
      </c>
      <c r="D126" s="105">
        <v>0</v>
      </c>
      <c r="E126" s="105">
        <f t="shared" si="31"/>
        <v>0</v>
      </c>
      <c r="F126" s="105">
        <v>0</v>
      </c>
      <c r="G126" s="105">
        <v>0</v>
      </c>
      <c r="H126" s="106">
        <f t="shared" si="19"/>
        <v>0</v>
      </c>
    </row>
    <row r="127" spans="1:8" ht="15">
      <c r="A127" s="117"/>
      <c r="B127" s="119" t="s">
        <v>350</v>
      </c>
      <c r="C127" s="105">
        <v>0</v>
      </c>
      <c r="D127" s="105">
        <v>0</v>
      </c>
      <c r="E127" s="105">
        <f t="shared" si="31"/>
        <v>0</v>
      </c>
      <c r="F127" s="105">
        <v>0</v>
      </c>
      <c r="G127" s="105">
        <v>0</v>
      </c>
      <c r="H127" s="106">
        <f t="shared" si="19"/>
        <v>0</v>
      </c>
    </row>
    <row r="128" spans="1:8" ht="15">
      <c r="A128" s="117"/>
      <c r="B128" s="119" t="s">
        <v>351</v>
      </c>
      <c r="C128" s="105">
        <v>0</v>
      </c>
      <c r="D128" s="105">
        <v>0</v>
      </c>
      <c r="E128" s="105">
        <f t="shared" si="31"/>
        <v>0</v>
      </c>
      <c r="F128" s="105">
        <v>0</v>
      </c>
      <c r="G128" s="105">
        <v>0</v>
      </c>
      <c r="H128" s="106">
        <f t="shared" si="19"/>
        <v>0</v>
      </c>
    </row>
    <row r="129" spans="1:8" ht="15">
      <c r="A129" s="117"/>
      <c r="B129" s="119" t="s">
        <v>352</v>
      </c>
      <c r="C129" s="105">
        <v>0</v>
      </c>
      <c r="D129" s="105">
        <v>0</v>
      </c>
      <c r="E129" s="105">
        <f t="shared" si="31"/>
        <v>0</v>
      </c>
      <c r="F129" s="105">
        <v>0</v>
      </c>
      <c r="G129" s="105">
        <v>0</v>
      </c>
      <c r="H129" s="106">
        <f t="shared" si="19"/>
        <v>0</v>
      </c>
    </row>
    <row r="130" spans="1:8" ht="15">
      <c r="A130" s="117"/>
      <c r="B130" s="119" t="s">
        <v>353</v>
      </c>
      <c r="C130" s="105">
        <v>0</v>
      </c>
      <c r="D130" s="105">
        <v>0</v>
      </c>
      <c r="E130" s="105">
        <f t="shared" si="31"/>
        <v>0</v>
      </c>
      <c r="F130" s="105">
        <v>0</v>
      </c>
      <c r="G130" s="105">
        <v>0</v>
      </c>
      <c r="H130" s="106">
        <f t="shared" si="19"/>
        <v>0</v>
      </c>
    </row>
    <row r="131" spans="1:8" ht="15">
      <c r="A131" s="117"/>
      <c r="B131" s="119" t="s">
        <v>354</v>
      </c>
      <c r="C131" s="105">
        <v>0</v>
      </c>
      <c r="D131" s="105">
        <v>0</v>
      </c>
      <c r="E131" s="105">
        <f t="shared" si="31"/>
        <v>0</v>
      </c>
      <c r="F131" s="105">
        <v>0</v>
      </c>
      <c r="G131" s="105">
        <v>0</v>
      </c>
      <c r="H131" s="106">
        <f t="shared" si="19"/>
        <v>0</v>
      </c>
    </row>
    <row r="132" spans="1:8" ht="15">
      <c r="A132" s="117"/>
      <c r="B132" s="119" t="s">
        <v>355</v>
      </c>
      <c r="C132" s="105">
        <v>0</v>
      </c>
      <c r="D132" s="105">
        <v>0</v>
      </c>
      <c r="E132" s="105">
        <f t="shared" si="31"/>
        <v>0</v>
      </c>
      <c r="F132" s="105">
        <v>0</v>
      </c>
      <c r="G132" s="105">
        <v>0</v>
      </c>
      <c r="H132" s="106">
        <f t="shared" si="19"/>
        <v>0</v>
      </c>
    </row>
    <row r="133" spans="1:8" ht="15">
      <c r="A133" s="231" t="s">
        <v>356</v>
      </c>
      <c r="B133" s="232"/>
      <c r="C133" s="105">
        <f>+C134+C135+C136</f>
        <v>0</v>
      </c>
      <c r="D133" s="105">
        <f aca="true" t="shared" si="32" ref="D133:G133">+D134+D135+D136</f>
        <v>0</v>
      </c>
      <c r="E133" s="105">
        <f t="shared" si="32"/>
        <v>0</v>
      </c>
      <c r="F133" s="105">
        <f t="shared" si="32"/>
        <v>0</v>
      </c>
      <c r="G133" s="105">
        <f t="shared" si="32"/>
        <v>0</v>
      </c>
      <c r="H133" s="106">
        <f t="shared" si="19"/>
        <v>0</v>
      </c>
    </row>
    <row r="134" spans="1:8" ht="15">
      <c r="A134" s="117"/>
      <c r="B134" s="119" t="s">
        <v>357</v>
      </c>
      <c r="C134" s="105">
        <v>0</v>
      </c>
      <c r="D134" s="105">
        <v>0</v>
      </c>
      <c r="E134" s="105">
        <f aca="true" t="shared" si="33" ref="E134:E136">+C134+D134</f>
        <v>0</v>
      </c>
      <c r="F134" s="105">
        <v>0</v>
      </c>
      <c r="G134" s="105">
        <v>0</v>
      </c>
      <c r="H134" s="106">
        <f t="shared" si="19"/>
        <v>0</v>
      </c>
    </row>
    <row r="135" spans="1:8" ht="15">
      <c r="A135" s="117"/>
      <c r="B135" s="119" t="s">
        <v>358</v>
      </c>
      <c r="C135" s="105">
        <v>0</v>
      </c>
      <c r="D135" s="105">
        <v>0</v>
      </c>
      <c r="E135" s="105">
        <f t="shared" si="33"/>
        <v>0</v>
      </c>
      <c r="F135" s="105">
        <v>0</v>
      </c>
      <c r="G135" s="105">
        <v>0</v>
      </c>
      <c r="H135" s="106">
        <f t="shared" si="19"/>
        <v>0</v>
      </c>
    </row>
    <row r="136" spans="1:8" ht="15">
      <c r="A136" s="117"/>
      <c r="B136" s="119" t="s">
        <v>359</v>
      </c>
      <c r="C136" s="105">
        <v>0</v>
      </c>
      <c r="D136" s="105">
        <v>0</v>
      </c>
      <c r="E136" s="105">
        <f t="shared" si="33"/>
        <v>0</v>
      </c>
      <c r="F136" s="105">
        <v>0</v>
      </c>
      <c r="G136" s="105">
        <v>0</v>
      </c>
      <c r="H136" s="106">
        <f t="shared" si="19"/>
        <v>0</v>
      </c>
    </row>
    <row r="137" spans="1:8" ht="15">
      <c r="A137" s="231" t="s">
        <v>360</v>
      </c>
      <c r="B137" s="232"/>
      <c r="C137" s="105">
        <f>+C138+C139+C140+C141+C142+C143+C144+C145</f>
        <v>0</v>
      </c>
      <c r="D137" s="105">
        <f aca="true" t="shared" si="34" ref="D137:G137">+D138+D139+D140+D141+D142+D143+D144+D145</f>
        <v>0</v>
      </c>
      <c r="E137" s="105">
        <f t="shared" si="34"/>
        <v>0</v>
      </c>
      <c r="F137" s="105">
        <f t="shared" si="34"/>
        <v>0</v>
      </c>
      <c r="G137" s="105">
        <f t="shared" si="34"/>
        <v>0</v>
      </c>
      <c r="H137" s="106">
        <f aca="true" t="shared" si="35" ref="H137:H159">+E137-F137</f>
        <v>0</v>
      </c>
    </row>
    <row r="138" spans="1:8" ht="15">
      <c r="A138" s="117"/>
      <c r="B138" s="119" t="s">
        <v>361</v>
      </c>
      <c r="C138" s="105">
        <v>0</v>
      </c>
      <c r="D138" s="105">
        <v>0</v>
      </c>
      <c r="E138" s="105">
        <f aca="true" t="shared" si="36" ref="E138:E145">+C138+D138</f>
        <v>0</v>
      </c>
      <c r="F138" s="105">
        <v>0</v>
      </c>
      <c r="G138" s="105">
        <v>0</v>
      </c>
      <c r="H138" s="106">
        <f t="shared" si="35"/>
        <v>0</v>
      </c>
    </row>
    <row r="139" spans="1:8" ht="15">
      <c r="A139" s="117"/>
      <c r="B139" s="119" t="s">
        <v>362</v>
      </c>
      <c r="C139" s="105">
        <v>0</v>
      </c>
      <c r="D139" s="105">
        <v>0</v>
      </c>
      <c r="E139" s="105">
        <f t="shared" si="36"/>
        <v>0</v>
      </c>
      <c r="F139" s="105">
        <v>0</v>
      </c>
      <c r="G139" s="105">
        <v>0</v>
      </c>
      <c r="H139" s="106">
        <f t="shared" si="35"/>
        <v>0</v>
      </c>
    </row>
    <row r="140" spans="1:8" ht="15">
      <c r="A140" s="117"/>
      <c r="B140" s="119" t="s">
        <v>363</v>
      </c>
      <c r="C140" s="105">
        <v>0</v>
      </c>
      <c r="D140" s="105">
        <v>0</v>
      </c>
      <c r="E140" s="105">
        <f t="shared" si="36"/>
        <v>0</v>
      </c>
      <c r="F140" s="105">
        <v>0</v>
      </c>
      <c r="G140" s="105">
        <v>0</v>
      </c>
      <c r="H140" s="106">
        <f t="shared" si="35"/>
        <v>0</v>
      </c>
    </row>
    <row r="141" spans="1:8" ht="15">
      <c r="A141" s="117"/>
      <c r="B141" s="119" t="s">
        <v>364</v>
      </c>
      <c r="C141" s="105">
        <v>0</v>
      </c>
      <c r="D141" s="105">
        <v>0</v>
      </c>
      <c r="E141" s="105">
        <f t="shared" si="36"/>
        <v>0</v>
      </c>
      <c r="F141" s="105">
        <v>0</v>
      </c>
      <c r="G141" s="105">
        <v>0</v>
      </c>
      <c r="H141" s="106">
        <f t="shared" si="35"/>
        <v>0</v>
      </c>
    </row>
    <row r="142" spans="1:8" ht="15">
      <c r="A142" s="117"/>
      <c r="B142" s="119" t="s">
        <v>365</v>
      </c>
      <c r="C142" s="105">
        <v>0</v>
      </c>
      <c r="D142" s="105">
        <v>0</v>
      </c>
      <c r="E142" s="105">
        <f t="shared" si="36"/>
        <v>0</v>
      </c>
      <c r="F142" s="105">
        <v>0</v>
      </c>
      <c r="G142" s="105">
        <v>0</v>
      </c>
      <c r="H142" s="106">
        <f t="shared" si="35"/>
        <v>0</v>
      </c>
    </row>
    <row r="143" spans="1:8" ht="15">
      <c r="A143" s="117"/>
      <c r="B143" s="119" t="s">
        <v>366</v>
      </c>
      <c r="C143" s="105">
        <v>0</v>
      </c>
      <c r="D143" s="105">
        <v>0</v>
      </c>
      <c r="E143" s="105">
        <f t="shared" si="36"/>
        <v>0</v>
      </c>
      <c r="F143" s="105">
        <v>0</v>
      </c>
      <c r="G143" s="105">
        <v>0</v>
      </c>
      <c r="H143" s="106">
        <f t="shared" si="35"/>
        <v>0</v>
      </c>
    </row>
    <row r="144" spans="1:8" ht="15">
      <c r="A144" s="117"/>
      <c r="B144" s="119" t="s">
        <v>367</v>
      </c>
      <c r="C144" s="105">
        <v>0</v>
      </c>
      <c r="D144" s="105">
        <v>0</v>
      </c>
      <c r="E144" s="105">
        <f t="shared" si="36"/>
        <v>0</v>
      </c>
      <c r="F144" s="105">
        <v>0</v>
      </c>
      <c r="G144" s="105">
        <v>0</v>
      </c>
      <c r="H144" s="106">
        <f t="shared" si="35"/>
        <v>0</v>
      </c>
    </row>
    <row r="145" spans="1:8" ht="15">
      <c r="A145" s="117"/>
      <c r="B145" s="119" t="s">
        <v>368</v>
      </c>
      <c r="C145" s="105">
        <v>0</v>
      </c>
      <c r="D145" s="105">
        <v>0</v>
      </c>
      <c r="E145" s="105">
        <f t="shared" si="36"/>
        <v>0</v>
      </c>
      <c r="F145" s="105">
        <v>0</v>
      </c>
      <c r="G145" s="105">
        <v>0</v>
      </c>
      <c r="H145" s="106">
        <f t="shared" si="35"/>
        <v>0</v>
      </c>
    </row>
    <row r="146" spans="1:8" ht="15">
      <c r="A146" s="231" t="s">
        <v>369</v>
      </c>
      <c r="B146" s="232"/>
      <c r="C146" s="105">
        <f>+C147+C148+C149</f>
        <v>0</v>
      </c>
      <c r="D146" s="105">
        <f aca="true" t="shared" si="37" ref="D146:G146">+D147+D148+D149</f>
        <v>0</v>
      </c>
      <c r="E146" s="105">
        <f t="shared" si="37"/>
        <v>0</v>
      </c>
      <c r="F146" s="105">
        <f t="shared" si="37"/>
        <v>0</v>
      </c>
      <c r="G146" s="105">
        <f t="shared" si="37"/>
        <v>0</v>
      </c>
      <c r="H146" s="106">
        <f t="shared" si="35"/>
        <v>0</v>
      </c>
    </row>
    <row r="147" spans="1:8" ht="15">
      <c r="A147" s="117"/>
      <c r="B147" s="119" t="s">
        <v>370</v>
      </c>
      <c r="C147" s="105">
        <v>0</v>
      </c>
      <c r="D147" s="105">
        <v>0</v>
      </c>
      <c r="E147" s="105">
        <f aca="true" t="shared" si="38" ref="E147">+C147+D147</f>
        <v>0</v>
      </c>
      <c r="F147" s="105">
        <v>0</v>
      </c>
      <c r="G147" s="105">
        <v>0</v>
      </c>
      <c r="H147" s="106">
        <f t="shared" si="35"/>
        <v>0</v>
      </c>
    </row>
    <row r="148" spans="1:8" ht="15">
      <c r="A148" s="117"/>
      <c r="B148" s="119" t="s">
        <v>371</v>
      </c>
      <c r="C148" s="105">
        <v>0</v>
      </c>
      <c r="D148" s="105">
        <v>0</v>
      </c>
      <c r="E148" s="105">
        <f aca="true" t="shared" si="39" ref="E148:E149">+C148+D148</f>
        <v>0</v>
      </c>
      <c r="F148" s="105">
        <v>0</v>
      </c>
      <c r="G148" s="105">
        <v>0</v>
      </c>
      <c r="H148" s="106">
        <f t="shared" si="35"/>
        <v>0</v>
      </c>
    </row>
    <row r="149" spans="1:8" ht="15">
      <c r="A149" s="117"/>
      <c r="B149" s="119" t="s">
        <v>372</v>
      </c>
      <c r="C149" s="105">
        <v>0</v>
      </c>
      <c r="D149" s="105">
        <v>0</v>
      </c>
      <c r="E149" s="105">
        <f t="shared" si="39"/>
        <v>0</v>
      </c>
      <c r="F149" s="105">
        <v>0</v>
      </c>
      <c r="G149" s="105">
        <v>0</v>
      </c>
      <c r="H149" s="106">
        <f t="shared" si="35"/>
        <v>0</v>
      </c>
    </row>
    <row r="150" spans="1:8" ht="15">
      <c r="A150" s="231" t="s">
        <v>373</v>
      </c>
      <c r="B150" s="232"/>
      <c r="C150" s="105">
        <f>+C151+C152+C153+C154+C155+C156+C157</f>
        <v>0</v>
      </c>
      <c r="D150" s="105">
        <f aca="true" t="shared" si="40" ref="D150:G150">+D151+D152+D153+D154+D155+D156+D157</f>
        <v>0</v>
      </c>
      <c r="E150" s="105">
        <f t="shared" si="40"/>
        <v>0</v>
      </c>
      <c r="F150" s="105">
        <f t="shared" si="40"/>
        <v>0</v>
      </c>
      <c r="G150" s="105">
        <f t="shared" si="40"/>
        <v>0</v>
      </c>
      <c r="H150" s="106">
        <f t="shared" si="35"/>
        <v>0</v>
      </c>
    </row>
    <row r="151" spans="1:8" ht="15">
      <c r="A151" s="117"/>
      <c r="B151" s="119" t="s">
        <v>374</v>
      </c>
      <c r="C151" s="105">
        <v>0</v>
      </c>
      <c r="D151" s="105">
        <v>0</v>
      </c>
      <c r="E151" s="105">
        <f aca="true" t="shared" si="41" ref="E151:E157">+C151+D151</f>
        <v>0</v>
      </c>
      <c r="F151" s="105">
        <v>0</v>
      </c>
      <c r="G151" s="105">
        <v>0</v>
      </c>
      <c r="H151" s="106">
        <f t="shared" si="35"/>
        <v>0</v>
      </c>
    </row>
    <row r="152" spans="1:8" ht="15">
      <c r="A152" s="117"/>
      <c r="B152" s="119" t="s">
        <v>375</v>
      </c>
      <c r="C152" s="105">
        <v>0</v>
      </c>
      <c r="D152" s="105">
        <v>0</v>
      </c>
      <c r="E152" s="105">
        <f t="shared" si="41"/>
        <v>0</v>
      </c>
      <c r="F152" s="105">
        <v>0</v>
      </c>
      <c r="G152" s="105">
        <v>0</v>
      </c>
      <c r="H152" s="106">
        <f t="shared" si="35"/>
        <v>0</v>
      </c>
    </row>
    <row r="153" spans="1:8" ht="15">
      <c r="A153" s="117"/>
      <c r="B153" s="119" t="s">
        <v>376</v>
      </c>
      <c r="C153" s="105">
        <v>0</v>
      </c>
      <c r="D153" s="105">
        <v>0</v>
      </c>
      <c r="E153" s="105">
        <f t="shared" si="41"/>
        <v>0</v>
      </c>
      <c r="F153" s="105">
        <v>0</v>
      </c>
      <c r="G153" s="105">
        <v>0</v>
      </c>
      <c r="H153" s="106">
        <f t="shared" si="35"/>
        <v>0</v>
      </c>
    </row>
    <row r="154" spans="1:8" ht="15">
      <c r="A154" s="117"/>
      <c r="B154" s="119" t="s">
        <v>377</v>
      </c>
      <c r="C154" s="105">
        <v>0</v>
      </c>
      <c r="D154" s="105">
        <v>0</v>
      </c>
      <c r="E154" s="105">
        <f t="shared" si="41"/>
        <v>0</v>
      </c>
      <c r="F154" s="105">
        <v>0</v>
      </c>
      <c r="G154" s="105">
        <v>0</v>
      </c>
      <c r="H154" s="106">
        <f t="shared" si="35"/>
        <v>0</v>
      </c>
    </row>
    <row r="155" spans="1:8" ht="15">
      <c r="A155" s="117"/>
      <c r="B155" s="119" t="s">
        <v>378</v>
      </c>
      <c r="C155" s="105">
        <v>0</v>
      </c>
      <c r="D155" s="105">
        <v>0</v>
      </c>
      <c r="E155" s="105">
        <f t="shared" si="41"/>
        <v>0</v>
      </c>
      <c r="F155" s="105">
        <v>0</v>
      </c>
      <c r="G155" s="105">
        <v>0</v>
      </c>
      <c r="H155" s="106">
        <f t="shared" si="35"/>
        <v>0</v>
      </c>
    </row>
    <row r="156" spans="1:8" ht="15">
      <c r="A156" s="117"/>
      <c r="B156" s="119" t="s">
        <v>379</v>
      </c>
      <c r="C156" s="105">
        <v>0</v>
      </c>
      <c r="D156" s="105">
        <v>0</v>
      </c>
      <c r="E156" s="105">
        <f t="shared" si="41"/>
        <v>0</v>
      </c>
      <c r="F156" s="105">
        <v>0</v>
      </c>
      <c r="G156" s="105">
        <v>0</v>
      </c>
      <c r="H156" s="106">
        <f t="shared" si="35"/>
        <v>0</v>
      </c>
    </row>
    <row r="157" spans="1:8" ht="15">
      <c r="A157" s="117"/>
      <c r="B157" s="119" t="s">
        <v>380</v>
      </c>
      <c r="C157" s="105">
        <v>0</v>
      </c>
      <c r="D157" s="105">
        <v>0</v>
      </c>
      <c r="E157" s="105">
        <f t="shared" si="41"/>
        <v>0</v>
      </c>
      <c r="F157" s="105">
        <v>0</v>
      </c>
      <c r="G157" s="105">
        <v>0</v>
      </c>
      <c r="H157" s="106">
        <f t="shared" si="35"/>
        <v>0</v>
      </c>
    </row>
    <row r="158" spans="1:8" ht="11.25" customHeight="1">
      <c r="A158" s="117"/>
      <c r="B158" s="119"/>
      <c r="C158" s="105"/>
      <c r="D158" s="105"/>
      <c r="E158" s="105"/>
      <c r="F158" s="105"/>
      <c r="G158" s="105"/>
      <c r="H158" s="106"/>
    </row>
    <row r="159" spans="1:8" ht="15">
      <c r="A159" s="252" t="s">
        <v>382</v>
      </c>
      <c r="B159" s="253"/>
      <c r="C159" s="106">
        <f>+C8+C84</f>
        <v>12871486</v>
      </c>
      <c r="D159" s="106">
        <f>+D8+D84</f>
        <v>0</v>
      </c>
      <c r="E159" s="106">
        <f>+E8+E84</f>
        <v>12871486</v>
      </c>
      <c r="F159" s="106">
        <f>+F8+F84</f>
        <v>2164162</v>
      </c>
      <c r="G159" s="106">
        <f>+G8+G84</f>
        <v>2164162</v>
      </c>
      <c r="H159" s="134">
        <f t="shared" si="35"/>
        <v>10707324</v>
      </c>
    </row>
    <row r="160" spans="1:8" ht="6" customHeight="1" thickBot="1">
      <c r="A160" s="120"/>
      <c r="B160" s="36"/>
      <c r="C160" s="37"/>
      <c r="D160" s="38"/>
      <c r="E160" s="38"/>
      <c r="F160" s="38"/>
      <c r="G160" s="38"/>
      <c r="H160" s="38"/>
    </row>
  </sheetData>
  <mergeCells count="31">
    <mergeCell ref="A133:B133"/>
    <mergeCell ref="A137:B137"/>
    <mergeCell ref="A146:B146"/>
    <mergeCell ref="A150:B150"/>
    <mergeCell ref="A159:B159"/>
    <mergeCell ref="A85:B85"/>
    <mergeCell ref="A93:B93"/>
    <mergeCell ref="A103:B103"/>
    <mergeCell ref="A113:B113"/>
    <mergeCell ref="A123:B123"/>
    <mergeCell ref="A84:B84"/>
    <mergeCell ref="A83:B83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" right="0.7086614173228347" top="0.5511811023622047" bottom="0.35433070866141736" header="0.31496062992125984" footer="0.31496062992125984"/>
  <pageSetup fitToHeight="2" horizontalDpi="600" verticalDpi="600" orientation="portrait" scale="60" r:id="rId2"/>
  <rowBreaks count="1" manualBreakCount="1">
    <brk id="82" max="16383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P24"/>
  <sheetViews>
    <sheetView view="pageBreakPreview" zoomScale="110" zoomScaleSheetLayoutView="110" workbookViewId="0" topLeftCell="A1">
      <selection activeCell="C16" sqref="C16"/>
    </sheetView>
  </sheetViews>
  <sheetFormatPr defaultColWidth="11.421875" defaultRowHeight="15"/>
  <cols>
    <col min="1" max="1" width="23.57421875" style="0" customWidth="1"/>
    <col min="3" max="3" width="12.28125" style="0" customWidth="1"/>
    <col min="4" max="5" width="13.8515625" style="0" bestFit="1" customWidth="1"/>
    <col min="6" max="6" width="12.421875" style="0" customWidth="1"/>
    <col min="9" max="16" width="9.57421875" style="0" customWidth="1"/>
  </cols>
  <sheetData>
    <row r="1" spans="1:7" ht="15">
      <c r="A1" s="257" t="str">
        <f>+'1'!OLE_LINK1</f>
        <v>UNIVERSIDAD POLITECNICA DE TLAXCALA REGION PONIENTE</v>
      </c>
      <c r="B1" s="258"/>
      <c r="C1" s="258"/>
      <c r="D1" s="258"/>
      <c r="E1" s="258"/>
      <c r="F1" s="258"/>
      <c r="G1" s="259"/>
    </row>
    <row r="2" spans="1:7" ht="15">
      <c r="A2" s="152" t="s">
        <v>301</v>
      </c>
      <c r="B2" s="153"/>
      <c r="C2" s="153"/>
      <c r="D2" s="153"/>
      <c r="E2" s="153"/>
      <c r="F2" s="153"/>
      <c r="G2" s="154"/>
    </row>
    <row r="3" spans="1:7" ht="15">
      <c r="A3" s="152" t="s">
        <v>383</v>
      </c>
      <c r="B3" s="153"/>
      <c r="C3" s="153"/>
      <c r="D3" s="153"/>
      <c r="E3" s="153"/>
      <c r="F3" s="153"/>
      <c r="G3" s="154"/>
    </row>
    <row r="4" spans="1:7" ht="15">
      <c r="A4" s="152" t="str">
        <f>+2!A3:I3</f>
        <v>Del 1 de enero al 31 de marzo de 2017</v>
      </c>
      <c r="B4" s="153"/>
      <c r="C4" s="153"/>
      <c r="D4" s="153"/>
      <c r="E4" s="153"/>
      <c r="F4" s="153"/>
      <c r="G4" s="154"/>
    </row>
    <row r="5" spans="1:7" ht="15.75" thickBot="1">
      <c r="A5" s="155" t="s">
        <v>1</v>
      </c>
      <c r="B5" s="156"/>
      <c r="C5" s="156"/>
      <c r="D5" s="156"/>
      <c r="E5" s="156"/>
      <c r="F5" s="156"/>
      <c r="G5" s="157"/>
    </row>
    <row r="6" spans="1:7" ht="15.75" thickBot="1">
      <c r="A6" s="199" t="s">
        <v>2</v>
      </c>
      <c r="B6" s="183" t="s">
        <v>303</v>
      </c>
      <c r="C6" s="184"/>
      <c r="D6" s="184"/>
      <c r="E6" s="184"/>
      <c r="F6" s="185"/>
      <c r="G6" s="199" t="s">
        <v>304</v>
      </c>
    </row>
    <row r="7" spans="1:7" ht="17.25" thickBot="1">
      <c r="A7" s="200"/>
      <c r="B7" s="10" t="s">
        <v>189</v>
      </c>
      <c r="C7" s="10" t="s">
        <v>234</v>
      </c>
      <c r="D7" s="10" t="s">
        <v>235</v>
      </c>
      <c r="E7" s="10" t="s">
        <v>190</v>
      </c>
      <c r="F7" s="10" t="s">
        <v>208</v>
      </c>
      <c r="G7" s="200"/>
    </row>
    <row r="8" spans="1:15" s="49" customFormat="1" ht="15">
      <c r="A8" s="51" t="s">
        <v>384</v>
      </c>
      <c r="B8" s="72"/>
      <c r="C8" s="72"/>
      <c r="D8" s="72"/>
      <c r="E8" s="72"/>
      <c r="F8" s="72"/>
      <c r="G8" s="72"/>
      <c r="I8" s="68"/>
      <c r="J8" s="68"/>
      <c r="K8" s="68"/>
      <c r="L8" s="68"/>
      <c r="M8" s="68"/>
      <c r="N8" s="68"/>
      <c r="O8" s="68"/>
    </row>
    <row r="9" spans="1:15" s="49" customFormat="1" ht="15">
      <c r="A9" s="51" t="s">
        <v>385</v>
      </c>
      <c r="B9" s="106">
        <f>SUM(B10:B11)</f>
        <v>12871486</v>
      </c>
      <c r="C9" s="106">
        <f aca="true" t="shared" si="0" ref="C9:G9">SUM(C10:C11)</f>
        <v>0</v>
      </c>
      <c r="D9" s="106">
        <f>SUM(D10:D11)</f>
        <v>12871486</v>
      </c>
      <c r="E9" s="106">
        <f t="shared" si="0"/>
        <v>2164162</v>
      </c>
      <c r="F9" s="106">
        <f t="shared" si="0"/>
        <v>2164162</v>
      </c>
      <c r="G9" s="106">
        <f t="shared" si="0"/>
        <v>10707324</v>
      </c>
      <c r="I9" s="68"/>
      <c r="J9" s="68"/>
      <c r="K9" s="68"/>
      <c r="L9" s="68"/>
      <c r="M9" s="68"/>
      <c r="N9" s="68"/>
      <c r="O9" s="68"/>
    </row>
    <row r="10" spans="1:15" s="49" customFormat="1" ht="15">
      <c r="A10" s="53" t="s">
        <v>440</v>
      </c>
      <c r="B10" s="105">
        <v>5000000</v>
      </c>
      <c r="C10" s="105">
        <v>0</v>
      </c>
      <c r="D10" s="105">
        <f>+B10+C10</f>
        <v>5000000</v>
      </c>
      <c r="E10" s="105">
        <v>1093006</v>
      </c>
      <c r="F10" s="105">
        <v>1093006</v>
      </c>
      <c r="G10" s="105">
        <f aca="true" t="shared" si="1" ref="G10:G11">+D10-E10</f>
        <v>3906994</v>
      </c>
      <c r="I10" s="68"/>
      <c r="J10" s="68"/>
      <c r="K10" s="68"/>
      <c r="L10" s="68"/>
      <c r="M10" s="68"/>
      <c r="N10" s="68"/>
      <c r="O10" s="68"/>
    </row>
    <row r="11" spans="1:15" s="49" customFormat="1" ht="15">
      <c r="A11" s="53" t="s">
        <v>439</v>
      </c>
      <c r="B11" s="105">
        <v>7871486</v>
      </c>
      <c r="C11" s="105">
        <v>0</v>
      </c>
      <c r="D11" s="105">
        <f>+B11+C11</f>
        <v>7871486</v>
      </c>
      <c r="E11" s="105">
        <v>1071156</v>
      </c>
      <c r="F11" s="105">
        <v>1071156</v>
      </c>
      <c r="G11" s="105">
        <f t="shared" si="1"/>
        <v>6800330</v>
      </c>
      <c r="I11" s="68"/>
      <c r="J11" s="68"/>
      <c r="K11" s="68"/>
      <c r="L11" s="68"/>
      <c r="M11" s="68"/>
      <c r="N11" s="68"/>
      <c r="O11" s="68"/>
    </row>
    <row r="12" spans="1:15" s="49" customFormat="1" ht="15">
      <c r="A12" s="53"/>
      <c r="B12" s="105"/>
      <c r="C12" s="105"/>
      <c r="D12" s="105"/>
      <c r="E12" s="105"/>
      <c r="F12" s="105"/>
      <c r="G12" s="105"/>
      <c r="I12" s="68"/>
      <c r="J12" s="68"/>
      <c r="K12" s="68"/>
      <c r="L12" s="68"/>
      <c r="M12" s="68"/>
      <c r="N12" s="68"/>
      <c r="O12" s="68"/>
    </row>
    <row r="13" spans="1:16" s="49" customFormat="1" ht="15">
      <c r="A13" s="52" t="s">
        <v>386</v>
      </c>
      <c r="B13" s="105"/>
      <c r="C13" s="105"/>
      <c r="D13" s="105"/>
      <c r="E13" s="105"/>
      <c r="F13" s="105"/>
      <c r="G13" s="105"/>
      <c r="I13" s="68"/>
      <c r="J13" s="68"/>
      <c r="K13" s="68"/>
      <c r="L13" s="68"/>
      <c r="M13" s="68"/>
      <c r="N13" s="68"/>
      <c r="O13" s="68"/>
      <c r="P13" s="68"/>
    </row>
    <row r="14" spans="1:15" s="49" customFormat="1" ht="15">
      <c r="A14" s="52" t="s">
        <v>387</v>
      </c>
      <c r="B14" s="106">
        <f aca="true" t="shared" si="2" ref="B14:G14">SUM(B15:B16)</f>
        <v>0</v>
      </c>
      <c r="C14" s="106">
        <f t="shared" si="2"/>
        <v>0</v>
      </c>
      <c r="D14" s="106">
        <f t="shared" si="2"/>
        <v>0</v>
      </c>
      <c r="E14" s="106">
        <f t="shared" si="2"/>
        <v>0</v>
      </c>
      <c r="F14" s="106">
        <f t="shared" si="2"/>
        <v>0</v>
      </c>
      <c r="G14" s="106">
        <f t="shared" si="2"/>
        <v>0</v>
      </c>
      <c r="I14" s="68"/>
      <c r="J14" s="69"/>
      <c r="K14" s="69"/>
      <c r="L14" s="69"/>
      <c r="M14" s="68"/>
      <c r="N14" s="68"/>
      <c r="O14" s="68"/>
    </row>
    <row r="15" spans="1:16" s="49" customFormat="1" ht="15">
      <c r="A15" s="53" t="s">
        <v>439</v>
      </c>
      <c r="B15" s="105">
        <v>0</v>
      </c>
      <c r="C15" s="105">
        <v>0</v>
      </c>
      <c r="D15" s="105">
        <f>+B15+C15</f>
        <v>0</v>
      </c>
      <c r="E15" s="105">
        <v>0</v>
      </c>
      <c r="F15" s="105">
        <v>0</v>
      </c>
      <c r="G15" s="105">
        <f>+D15-E15</f>
        <v>0</v>
      </c>
      <c r="I15" s="68"/>
      <c r="J15" s="69"/>
      <c r="K15" s="69"/>
      <c r="L15" s="69"/>
      <c r="M15" s="68"/>
      <c r="N15" s="68"/>
      <c r="O15" s="68"/>
      <c r="P15" s="68"/>
    </row>
    <row r="16" spans="1:7" s="49" customFormat="1" ht="15">
      <c r="A16" s="53"/>
      <c r="B16" s="105"/>
      <c r="C16" s="105"/>
      <c r="D16" s="105"/>
      <c r="E16" s="105"/>
      <c r="F16" s="105"/>
      <c r="G16" s="105"/>
    </row>
    <row r="17" spans="1:12" s="49" customFormat="1" ht="15">
      <c r="A17" s="58"/>
      <c r="B17" s="105"/>
      <c r="C17" s="105"/>
      <c r="D17" s="105"/>
      <c r="E17" s="105"/>
      <c r="F17" s="105"/>
      <c r="G17" s="105"/>
      <c r="L17" s="68"/>
    </row>
    <row r="18" spans="1:7" s="49" customFormat="1" ht="15">
      <c r="A18" s="51" t="s">
        <v>382</v>
      </c>
      <c r="B18" s="106">
        <f aca="true" t="shared" si="3" ref="B18:D18">+B9+B14</f>
        <v>12871486</v>
      </c>
      <c r="C18" s="106">
        <f t="shared" si="3"/>
        <v>0</v>
      </c>
      <c r="D18" s="106">
        <f t="shared" si="3"/>
        <v>12871486</v>
      </c>
      <c r="E18" s="106">
        <f>+E9+E14</f>
        <v>2164162</v>
      </c>
      <c r="F18" s="106">
        <f aca="true" t="shared" si="4" ref="F18:G18">+F9+F14</f>
        <v>2164162</v>
      </c>
      <c r="G18" s="106">
        <f t="shared" si="4"/>
        <v>10707324</v>
      </c>
    </row>
    <row r="19" spans="1:7" s="49" customFormat="1" ht="15.75" thickBot="1">
      <c r="A19" s="54"/>
      <c r="B19" s="35"/>
      <c r="C19" s="35"/>
      <c r="D19" s="35"/>
      <c r="E19" s="35"/>
      <c r="F19" s="35"/>
      <c r="G19" s="35"/>
    </row>
    <row r="21" spans="3:6" ht="15">
      <c r="C21" s="92"/>
      <c r="D21" s="92"/>
      <c r="E21" s="92"/>
      <c r="F21" s="92"/>
    </row>
    <row r="22" spans="3:6" ht="15">
      <c r="C22" s="93"/>
      <c r="D22" s="93"/>
      <c r="E22" s="93"/>
      <c r="F22" s="93"/>
    </row>
    <row r="23" ht="15">
      <c r="C23" s="91"/>
    </row>
    <row r="24" spans="3:6" ht="15">
      <c r="C24" s="93"/>
      <c r="D24" s="93"/>
      <c r="E24" s="93"/>
      <c r="F24" s="93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124" r:id="rId2"/>
  <colBreaks count="3" manualBreakCount="3">
    <brk id="7" max="16383" man="1"/>
    <brk id="8" max="16383" man="1"/>
    <brk id="9" max="1638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  <pageSetUpPr fitToPage="1"/>
  </sheetPr>
  <dimension ref="A1:H84"/>
  <sheetViews>
    <sheetView view="pageBreakPreview" zoomScale="130" zoomScaleSheetLayoutView="130" workbookViewId="0" topLeftCell="A31">
      <selection activeCell="E62" sqref="E62"/>
    </sheetView>
  </sheetViews>
  <sheetFormatPr defaultColWidth="11.421875" defaultRowHeight="15"/>
  <cols>
    <col min="1" max="1" width="4.28125" style="0" customWidth="1"/>
    <col min="2" max="2" width="29.421875" style="0" customWidth="1"/>
  </cols>
  <sheetData>
    <row r="1" spans="1:8" ht="15">
      <c r="A1" s="149" t="str">
        <f>+1!A1:G1</f>
        <v>UNIVERSIDAD POLITECNICA DE TLAXCALA REGION PONIENTE</v>
      </c>
      <c r="B1" s="150"/>
      <c r="C1" s="150"/>
      <c r="D1" s="150"/>
      <c r="E1" s="150"/>
      <c r="F1" s="150"/>
      <c r="G1" s="150"/>
      <c r="H1" s="260"/>
    </row>
    <row r="2" spans="1:8" ht="15">
      <c r="A2" s="207" t="s">
        <v>301</v>
      </c>
      <c r="B2" s="208"/>
      <c r="C2" s="208"/>
      <c r="D2" s="208"/>
      <c r="E2" s="208"/>
      <c r="F2" s="208"/>
      <c r="G2" s="208"/>
      <c r="H2" s="261"/>
    </row>
    <row r="3" spans="1:8" ht="15">
      <c r="A3" s="207" t="s">
        <v>388</v>
      </c>
      <c r="B3" s="208"/>
      <c r="C3" s="208"/>
      <c r="D3" s="208"/>
      <c r="E3" s="208"/>
      <c r="F3" s="208"/>
      <c r="G3" s="208"/>
      <c r="H3" s="261"/>
    </row>
    <row r="4" spans="1:8" ht="15">
      <c r="A4" s="207" t="str">
        <f>+2!A3:I3</f>
        <v>Del 1 de enero al 31 de marzo de 2017</v>
      </c>
      <c r="B4" s="208"/>
      <c r="C4" s="208"/>
      <c r="D4" s="208"/>
      <c r="E4" s="208"/>
      <c r="F4" s="208"/>
      <c r="G4" s="208"/>
      <c r="H4" s="261"/>
    </row>
    <row r="5" spans="1:8" ht="12.75" customHeight="1" thickBot="1">
      <c r="A5" s="210" t="s">
        <v>1</v>
      </c>
      <c r="B5" s="211"/>
      <c r="C5" s="211"/>
      <c r="D5" s="211"/>
      <c r="E5" s="211"/>
      <c r="F5" s="211"/>
      <c r="G5" s="211"/>
      <c r="H5" s="262"/>
    </row>
    <row r="6" spans="1:8" ht="12" customHeight="1" thickBot="1">
      <c r="A6" s="149" t="s">
        <v>2</v>
      </c>
      <c r="B6" s="151"/>
      <c r="C6" s="183" t="s">
        <v>303</v>
      </c>
      <c r="D6" s="184"/>
      <c r="E6" s="184"/>
      <c r="F6" s="184"/>
      <c r="G6" s="185"/>
      <c r="H6" s="199" t="s">
        <v>304</v>
      </c>
    </row>
    <row r="7" spans="1:8" ht="16.5" customHeight="1" thickBot="1">
      <c r="A7" s="210"/>
      <c r="B7" s="212"/>
      <c r="C7" s="135" t="s">
        <v>189</v>
      </c>
      <c r="D7" s="135" t="s">
        <v>305</v>
      </c>
      <c r="E7" s="135" t="s">
        <v>306</v>
      </c>
      <c r="F7" s="135" t="s">
        <v>190</v>
      </c>
      <c r="G7" s="135" t="s">
        <v>208</v>
      </c>
      <c r="H7" s="200"/>
    </row>
    <row r="8" spans="1:8" s="49" customFormat="1" ht="6.75" customHeight="1">
      <c r="A8" s="265"/>
      <c r="B8" s="266"/>
      <c r="C8" s="32"/>
      <c r="D8" s="32"/>
      <c r="E8" s="32"/>
      <c r="F8" s="32"/>
      <c r="G8" s="32"/>
      <c r="H8" s="32"/>
    </row>
    <row r="9" spans="1:8" s="49" customFormat="1" ht="16.5" customHeight="1">
      <c r="A9" s="263" t="s">
        <v>389</v>
      </c>
      <c r="B9" s="267"/>
      <c r="C9" s="106">
        <f>+C10+C20+C29</f>
        <v>12871486</v>
      </c>
      <c r="D9" s="106">
        <f aca="true" t="shared" si="0" ref="D9:G9">+D10+D20+D29</f>
        <v>0</v>
      </c>
      <c r="E9" s="106">
        <f t="shared" si="0"/>
        <v>12871486</v>
      </c>
      <c r="F9" s="106">
        <f t="shared" si="0"/>
        <v>2164162</v>
      </c>
      <c r="G9" s="106">
        <f t="shared" si="0"/>
        <v>2164162</v>
      </c>
      <c r="H9" s="106">
        <f>+E9-F9</f>
        <v>10707324</v>
      </c>
    </row>
    <row r="10" spans="1:8" s="49" customFormat="1" ht="15">
      <c r="A10" s="263" t="s">
        <v>390</v>
      </c>
      <c r="B10" s="264"/>
      <c r="C10" s="106">
        <f>+C11+C12+C13+C14+C15+C16+C17+C18</f>
        <v>0</v>
      </c>
      <c r="D10" s="106">
        <f aca="true" t="shared" si="1" ref="D10:G10">+D11+D12+D13+D14+D15+D16+D17+D18</f>
        <v>0</v>
      </c>
      <c r="E10" s="106">
        <f t="shared" si="1"/>
        <v>0</v>
      </c>
      <c r="F10" s="106">
        <f t="shared" si="1"/>
        <v>0</v>
      </c>
      <c r="G10" s="106">
        <f t="shared" si="1"/>
        <v>0</v>
      </c>
      <c r="H10" s="106">
        <f aca="true" t="shared" si="2" ref="H10:H73">+E10-F10</f>
        <v>0</v>
      </c>
    </row>
    <row r="11" spans="1:8" s="49" customFormat="1" ht="13.5" customHeight="1">
      <c r="A11" s="33"/>
      <c r="B11" s="55" t="s">
        <v>391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f t="shared" si="2"/>
        <v>0</v>
      </c>
    </row>
    <row r="12" spans="1:8" s="49" customFormat="1" ht="13.5" customHeight="1">
      <c r="A12" s="33"/>
      <c r="B12" s="55" t="s">
        <v>392</v>
      </c>
      <c r="C12" s="105">
        <v>0</v>
      </c>
      <c r="D12" s="105">
        <v>0</v>
      </c>
      <c r="E12" s="105">
        <v>0</v>
      </c>
      <c r="F12" s="105">
        <v>0</v>
      </c>
      <c r="G12" s="105">
        <v>0</v>
      </c>
      <c r="H12" s="105">
        <f t="shared" si="2"/>
        <v>0</v>
      </c>
    </row>
    <row r="13" spans="1:8" s="49" customFormat="1" ht="13.5" customHeight="1">
      <c r="A13" s="33"/>
      <c r="B13" s="55" t="s">
        <v>393</v>
      </c>
      <c r="C13" s="105">
        <v>0</v>
      </c>
      <c r="D13" s="105">
        <v>0</v>
      </c>
      <c r="E13" s="105">
        <v>0</v>
      </c>
      <c r="F13" s="105">
        <v>0</v>
      </c>
      <c r="G13" s="105">
        <v>0</v>
      </c>
      <c r="H13" s="105">
        <f t="shared" si="2"/>
        <v>0</v>
      </c>
    </row>
    <row r="14" spans="1:8" s="49" customFormat="1" ht="13.5" customHeight="1">
      <c r="A14" s="33"/>
      <c r="B14" s="55" t="s">
        <v>394</v>
      </c>
      <c r="C14" s="105">
        <v>0</v>
      </c>
      <c r="D14" s="105">
        <v>0</v>
      </c>
      <c r="E14" s="105">
        <v>0</v>
      </c>
      <c r="F14" s="105">
        <v>0</v>
      </c>
      <c r="G14" s="105">
        <v>0</v>
      </c>
      <c r="H14" s="105">
        <f t="shared" si="2"/>
        <v>0</v>
      </c>
    </row>
    <row r="15" spans="1:8" s="49" customFormat="1" ht="13.5" customHeight="1">
      <c r="A15" s="33"/>
      <c r="B15" s="55" t="s">
        <v>395</v>
      </c>
      <c r="C15" s="105">
        <v>0</v>
      </c>
      <c r="D15" s="105">
        <v>0</v>
      </c>
      <c r="E15" s="105">
        <v>0</v>
      </c>
      <c r="F15" s="105">
        <v>0</v>
      </c>
      <c r="G15" s="105">
        <v>0</v>
      </c>
      <c r="H15" s="105">
        <f t="shared" si="2"/>
        <v>0</v>
      </c>
    </row>
    <row r="16" spans="1:8" s="49" customFormat="1" ht="13.5" customHeight="1">
      <c r="A16" s="33"/>
      <c r="B16" s="55" t="s">
        <v>396</v>
      </c>
      <c r="C16" s="105">
        <v>0</v>
      </c>
      <c r="D16" s="105">
        <v>0</v>
      </c>
      <c r="E16" s="105">
        <v>0</v>
      </c>
      <c r="F16" s="105">
        <v>0</v>
      </c>
      <c r="G16" s="105">
        <v>0</v>
      </c>
      <c r="H16" s="105">
        <f t="shared" si="2"/>
        <v>0</v>
      </c>
    </row>
    <row r="17" spans="1:8" s="49" customFormat="1" ht="13.5" customHeight="1">
      <c r="A17" s="33"/>
      <c r="B17" s="55" t="s">
        <v>397</v>
      </c>
      <c r="C17" s="105">
        <v>0</v>
      </c>
      <c r="D17" s="105">
        <v>0</v>
      </c>
      <c r="E17" s="105">
        <v>0</v>
      </c>
      <c r="F17" s="105">
        <v>0</v>
      </c>
      <c r="G17" s="105">
        <v>0</v>
      </c>
      <c r="H17" s="105">
        <f t="shared" si="2"/>
        <v>0</v>
      </c>
    </row>
    <row r="18" spans="1:8" s="49" customFormat="1" ht="13.5" customHeight="1">
      <c r="A18" s="33"/>
      <c r="B18" s="55" t="s">
        <v>398</v>
      </c>
      <c r="C18" s="105">
        <v>0</v>
      </c>
      <c r="D18" s="105">
        <v>0</v>
      </c>
      <c r="E18" s="105">
        <v>0</v>
      </c>
      <c r="F18" s="105">
        <v>0</v>
      </c>
      <c r="G18" s="105">
        <v>0</v>
      </c>
      <c r="H18" s="105">
        <f t="shared" si="2"/>
        <v>0</v>
      </c>
    </row>
    <row r="19" spans="1:8" s="49" customFormat="1" ht="6.75" customHeight="1">
      <c r="A19" s="40"/>
      <c r="B19" s="41"/>
      <c r="C19" s="105"/>
      <c r="D19" s="105"/>
      <c r="E19" s="105"/>
      <c r="F19" s="105"/>
      <c r="G19" s="105"/>
      <c r="H19" s="105"/>
    </row>
    <row r="20" spans="1:8" s="49" customFormat="1" ht="15">
      <c r="A20" s="263" t="s">
        <v>399</v>
      </c>
      <c r="B20" s="264"/>
      <c r="C20" s="106">
        <f>+C21+C22+C23+C24+C25+C26+C27</f>
        <v>12871486</v>
      </c>
      <c r="D20" s="106">
        <f aca="true" t="shared" si="3" ref="D20:G20">+D21+D22+D23+D24+D25+D26+D27</f>
        <v>0</v>
      </c>
      <c r="E20" s="106">
        <f t="shared" si="3"/>
        <v>12871486</v>
      </c>
      <c r="F20" s="106">
        <f t="shared" si="3"/>
        <v>2164162</v>
      </c>
      <c r="G20" s="106">
        <f t="shared" si="3"/>
        <v>2164162</v>
      </c>
      <c r="H20" s="106">
        <f t="shared" si="2"/>
        <v>10707324</v>
      </c>
    </row>
    <row r="21" spans="1:8" s="49" customFormat="1" ht="13.5" customHeight="1">
      <c r="A21" s="33"/>
      <c r="B21" s="55" t="s">
        <v>400</v>
      </c>
      <c r="C21" s="105">
        <v>0</v>
      </c>
      <c r="D21" s="105">
        <v>0</v>
      </c>
      <c r="E21" s="105">
        <v>0</v>
      </c>
      <c r="F21" s="105">
        <v>0</v>
      </c>
      <c r="G21" s="105">
        <v>0</v>
      </c>
      <c r="H21" s="105">
        <f t="shared" si="2"/>
        <v>0</v>
      </c>
    </row>
    <row r="22" spans="1:8" s="49" customFormat="1" ht="13.5" customHeight="1">
      <c r="A22" s="33"/>
      <c r="B22" s="55" t="s">
        <v>401</v>
      </c>
      <c r="C22" s="105">
        <v>0</v>
      </c>
      <c r="D22" s="105">
        <v>0</v>
      </c>
      <c r="E22" s="105">
        <v>0</v>
      </c>
      <c r="F22" s="105">
        <v>0</v>
      </c>
      <c r="G22" s="105">
        <v>0</v>
      </c>
      <c r="H22" s="105">
        <f t="shared" si="2"/>
        <v>0</v>
      </c>
    </row>
    <row r="23" spans="1:8" s="49" customFormat="1" ht="13.5" customHeight="1">
      <c r="A23" s="33"/>
      <c r="B23" s="55" t="s">
        <v>402</v>
      </c>
      <c r="C23" s="105">
        <v>0</v>
      </c>
      <c r="D23" s="105">
        <v>0</v>
      </c>
      <c r="E23" s="105">
        <v>0</v>
      </c>
      <c r="F23" s="105">
        <v>0</v>
      </c>
      <c r="G23" s="105">
        <v>0</v>
      </c>
      <c r="H23" s="105">
        <f t="shared" si="2"/>
        <v>0</v>
      </c>
    </row>
    <row r="24" spans="1:8" s="49" customFormat="1" ht="13.5" customHeight="1">
      <c r="A24" s="33"/>
      <c r="B24" s="55" t="s">
        <v>403</v>
      </c>
      <c r="C24" s="105">
        <v>0</v>
      </c>
      <c r="D24" s="105">
        <v>0</v>
      </c>
      <c r="E24" s="105">
        <v>0</v>
      </c>
      <c r="F24" s="105">
        <v>0</v>
      </c>
      <c r="G24" s="105">
        <v>0</v>
      </c>
      <c r="H24" s="105">
        <f t="shared" si="2"/>
        <v>0</v>
      </c>
    </row>
    <row r="25" spans="1:8" s="49" customFormat="1" ht="13.5" customHeight="1">
      <c r="A25" s="33"/>
      <c r="B25" s="55" t="s">
        <v>404</v>
      </c>
      <c r="C25" s="105">
        <f>+6B!B9:B9</f>
        <v>12871486</v>
      </c>
      <c r="D25" s="105">
        <f>+6B!C9</f>
        <v>0</v>
      </c>
      <c r="E25" s="105">
        <f>+6B!D9</f>
        <v>12871486</v>
      </c>
      <c r="F25" s="105">
        <f>+6B!E9</f>
        <v>2164162</v>
      </c>
      <c r="G25" s="105">
        <f>+6B!F9</f>
        <v>2164162</v>
      </c>
      <c r="H25" s="105">
        <f t="shared" si="2"/>
        <v>10707324</v>
      </c>
    </row>
    <row r="26" spans="1:8" s="49" customFormat="1" ht="13.5" customHeight="1">
      <c r="A26" s="33"/>
      <c r="B26" s="55" t="s">
        <v>405</v>
      </c>
      <c r="C26" s="105">
        <v>0</v>
      </c>
      <c r="D26" s="105">
        <v>0</v>
      </c>
      <c r="E26" s="105">
        <v>0</v>
      </c>
      <c r="F26" s="105">
        <v>0</v>
      </c>
      <c r="G26" s="105">
        <v>0</v>
      </c>
      <c r="H26" s="105">
        <f t="shared" si="2"/>
        <v>0</v>
      </c>
    </row>
    <row r="27" spans="1:8" s="49" customFormat="1" ht="13.5" customHeight="1">
      <c r="A27" s="33"/>
      <c r="B27" s="55" t="s">
        <v>406</v>
      </c>
      <c r="C27" s="105">
        <v>0</v>
      </c>
      <c r="D27" s="105">
        <v>0</v>
      </c>
      <c r="E27" s="105">
        <v>0</v>
      </c>
      <c r="F27" s="105">
        <v>0</v>
      </c>
      <c r="G27" s="105">
        <v>0</v>
      </c>
      <c r="H27" s="105">
        <f t="shared" si="2"/>
        <v>0</v>
      </c>
    </row>
    <row r="28" spans="1:8" s="49" customFormat="1" ht="6.75" customHeight="1">
      <c r="A28" s="40"/>
      <c r="B28" s="41"/>
      <c r="C28" s="105"/>
      <c r="D28" s="105"/>
      <c r="E28" s="105"/>
      <c r="F28" s="105"/>
      <c r="G28" s="105"/>
      <c r="H28" s="105"/>
    </row>
    <row r="29" spans="1:8" s="49" customFormat="1" ht="15">
      <c r="A29" s="263" t="s">
        <v>407</v>
      </c>
      <c r="B29" s="264"/>
      <c r="C29" s="106">
        <f>+C30+C31+C32+C33+C34+C35+C36+C37+C38</f>
        <v>0</v>
      </c>
      <c r="D29" s="106">
        <f aca="true" t="shared" si="4" ref="D29:G29">+D30+D31+D32+D33+D34+D35+D36+D37+D38</f>
        <v>0</v>
      </c>
      <c r="E29" s="106">
        <f t="shared" si="4"/>
        <v>0</v>
      </c>
      <c r="F29" s="106">
        <f t="shared" si="4"/>
        <v>0</v>
      </c>
      <c r="G29" s="106">
        <f t="shared" si="4"/>
        <v>0</v>
      </c>
      <c r="H29" s="106">
        <f t="shared" si="2"/>
        <v>0</v>
      </c>
    </row>
    <row r="30" spans="1:8" s="49" customFormat="1" ht="13.5" customHeight="1">
      <c r="A30" s="33"/>
      <c r="B30" s="55" t="s">
        <v>408</v>
      </c>
      <c r="C30" s="105">
        <v>0</v>
      </c>
      <c r="D30" s="105">
        <v>0</v>
      </c>
      <c r="E30" s="105">
        <v>0</v>
      </c>
      <c r="F30" s="105">
        <v>0</v>
      </c>
      <c r="G30" s="105">
        <v>0</v>
      </c>
      <c r="H30" s="105">
        <f t="shared" si="2"/>
        <v>0</v>
      </c>
    </row>
    <row r="31" spans="1:8" s="49" customFormat="1" ht="13.5" customHeight="1">
      <c r="A31" s="33"/>
      <c r="B31" s="55" t="s">
        <v>409</v>
      </c>
      <c r="C31" s="105">
        <v>0</v>
      </c>
      <c r="D31" s="105">
        <v>0</v>
      </c>
      <c r="E31" s="105">
        <v>0</v>
      </c>
      <c r="F31" s="105">
        <v>0</v>
      </c>
      <c r="G31" s="105">
        <v>0</v>
      </c>
      <c r="H31" s="105">
        <f t="shared" si="2"/>
        <v>0</v>
      </c>
    </row>
    <row r="32" spans="1:8" s="49" customFormat="1" ht="13.5" customHeight="1">
      <c r="A32" s="33"/>
      <c r="B32" s="55" t="s">
        <v>410</v>
      </c>
      <c r="C32" s="105">
        <v>0</v>
      </c>
      <c r="D32" s="105">
        <v>0</v>
      </c>
      <c r="E32" s="105">
        <v>0</v>
      </c>
      <c r="F32" s="105">
        <v>0</v>
      </c>
      <c r="G32" s="105">
        <v>0</v>
      </c>
      <c r="H32" s="105">
        <f t="shared" si="2"/>
        <v>0</v>
      </c>
    </row>
    <row r="33" spans="1:8" s="49" customFormat="1" ht="13.5" customHeight="1">
      <c r="A33" s="33"/>
      <c r="B33" s="55" t="s">
        <v>411</v>
      </c>
      <c r="C33" s="105">
        <v>0</v>
      </c>
      <c r="D33" s="105">
        <v>0</v>
      </c>
      <c r="E33" s="105">
        <v>0</v>
      </c>
      <c r="F33" s="105">
        <v>0</v>
      </c>
      <c r="G33" s="105">
        <v>0</v>
      </c>
      <c r="H33" s="105">
        <f t="shared" si="2"/>
        <v>0</v>
      </c>
    </row>
    <row r="34" spans="1:8" s="49" customFormat="1" ht="13.5" customHeight="1">
      <c r="A34" s="33"/>
      <c r="B34" s="55" t="s">
        <v>412</v>
      </c>
      <c r="C34" s="105">
        <v>0</v>
      </c>
      <c r="D34" s="105">
        <v>0</v>
      </c>
      <c r="E34" s="105">
        <v>0</v>
      </c>
      <c r="F34" s="105">
        <v>0</v>
      </c>
      <c r="G34" s="105">
        <v>0</v>
      </c>
      <c r="H34" s="105">
        <f t="shared" si="2"/>
        <v>0</v>
      </c>
    </row>
    <row r="35" spans="1:8" s="49" customFormat="1" ht="13.5" customHeight="1">
      <c r="A35" s="33"/>
      <c r="B35" s="55" t="s">
        <v>413</v>
      </c>
      <c r="C35" s="105">
        <v>0</v>
      </c>
      <c r="D35" s="105">
        <v>0</v>
      </c>
      <c r="E35" s="105">
        <v>0</v>
      </c>
      <c r="F35" s="105">
        <v>0</v>
      </c>
      <c r="G35" s="105">
        <v>0</v>
      </c>
      <c r="H35" s="105">
        <f t="shared" si="2"/>
        <v>0</v>
      </c>
    </row>
    <row r="36" spans="1:8" s="49" customFormat="1" ht="13.5" customHeight="1">
      <c r="A36" s="33"/>
      <c r="B36" s="55" t="s">
        <v>414</v>
      </c>
      <c r="C36" s="105">
        <v>0</v>
      </c>
      <c r="D36" s="105">
        <v>0</v>
      </c>
      <c r="E36" s="105">
        <v>0</v>
      </c>
      <c r="F36" s="105">
        <v>0</v>
      </c>
      <c r="G36" s="105">
        <v>0</v>
      </c>
      <c r="H36" s="105">
        <f t="shared" si="2"/>
        <v>0</v>
      </c>
    </row>
    <row r="37" spans="1:8" s="49" customFormat="1" ht="13.5" customHeight="1">
      <c r="A37" s="33"/>
      <c r="B37" s="55" t="s">
        <v>415</v>
      </c>
      <c r="C37" s="105">
        <v>0</v>
      </c>
      <c r="D37" s="105">
        <v>0</v>
      </c>
      <c r="E37" s="105">
        <v>0</v>
      </c>
      <c r="F37" s="105">
        <v>0</v>
      </c>
      <c r="G37" s="105">
        <v>0</v>
      </c>
      <c r="H37" s="105">
        <f t="shared" si="2"/>
        <v>0</v>
      </c>
    </row>
    <row r="38" spans="1:8" s="49" customFormat="1" ht="13.5" customHeight="1">
      <c r="A38" s="33"/>
      <c r="B38" s="55" t="s">
        <v>416</v>
      </c>
      <c r="C38" s="105">
        <v>0</v>
      </c>
      <c r="D38" s="105">
        <v>0</v>
      </c>
      <c r="E38" s="105">
        <v>0</v>
      </c>
      <c r="F38" s="105">
        <v>0</v>
      </c>
      <c r="G38" s="105">
        <v>0</v>
      </c>
      <c r="H38" s="105">
        <f t="shared" si="2"/>
        <v>0</v>
      </c>
    </row>
    <row r="39" spans="1:8" s="49" customFormat="1" ht="8.25" customHeight="1">
      <c r="A39" s="40"/>
      <c r="B39" s="41"/>
      <c r="C39" s="105"/>
      <c r="D39" s="105"/>
      <c r="E39" s="105"/>
      <c r="F39" s="105"/>
      <c r="G39" s="105"/>
      <c r="H39" s="105"/>
    </row>
    <row r="40" spans="1:8" s="49" customFormat="1" ht="15">
      <c r="A40" s="263" t="s">
        <v>417</v>
      </c>
      <c r="B40" s="264"/>
      <c r="C40" s="106">
        <f>+C41+C42+C43+C44</f>
        <v>0</v>
      </c>
      <c r="D40" s="106">
        <f aca="true" t="shared" si="5" ref="D40:G40">+D41+D42+D43+D44</f>
        <v>0</v>
      </c>
      <c r="E40" s="106">
        <f t="shared" si="5"/>
        <v>0</v>
      </c>
      <c r="F40" s="106">
        <f t="shared" si="5"/>
        <v>0</v>
      </c>
      <c r="G40" s="106">
        <f t="shared" si="5"/>
        <v>0</v>
      </c>
      <c r="H40" s="106">
        <f t="shared" si="2"/>
        <v>0</v>
      </c>
    </row>
    <row r="41" spans="1:8" s="49" customFormat="1" ht="16.5">
      <c r="A41" s="33"/>
      <c r="B41" s="55" t="s">
        <v>418</v>
      </c>
      <c r="C41" s="105">
        <v>0</v>
      </c>
      <c r="D41" s="105">
        <v>0</v>
      </c>
      <c r="E41" s="105">
        <v>0</v>
      </c>
      <c r="F41" s="105">
        <v>0</v>
      </c>
      <c r="G41" s="105">
        <v>0</v>
      </c>
      <c r="H41" s="105">
        <f t="shared" si="2"/>
        <v>0</v>
      </c>
    </row>
    <row r="42" spans="1:8" s="49" customFormat="1" ht="16.5">
      <c r="A42" s="33"/>
      <c r="B42" s="55" t="s">
        <v>419</v>
      </c>
      <c r="C42" s="105">
        <v>0</v>
      </c>
      <c r="D42" s="105">
        <v>0</v>
      </c>
      <c r="E42" s="105">
        <v>0</v>
      </c>
      <c r="F42" s="105">
        <v>0</v>
      </c>
      <c r="G42" s="105">
        <v>0</v>
      </c>
      <c r="H42" s="105">
        <f t="shared" si="2"/>
        <v>0</v>
      </c>
    </row>
    <row r="43" spans="1:8" s="49" customFormat="1" ht="15">
      <c r="A43" s="33"/>
      <c r="B43" s="55" t="s">
        <v>420</v>
      </c>
      <c r="C43" s="105">
        <v>0</v>
      </c>
      <c r="D43" s="105">
        <v>0</v>
      </c>
      <c r="E43" s="105">
        <v>0</v>
      </c>
      <c r="F43" s="105">
        <v>0</v>
      </c>
      <c r="G43" s="105">
        <v>0</v>
      </c>
      <c r="H43" s="105">
        <f t="shared" si="2"/>
        <v>0</v>
      </c>
    </row>
    <row r="44" spans="1:8" s="49" customFormat="1" ht="15">
      <c r="A44" s="33"/>
      <c r="B44" s="55" t="s">
        <v>421</v>
      </c>
      <c r="C44" s="105">
        <v>0</v>
      </c>
      <c r="D44" s="105">
        <v>0</v>
      </c>
      <c r="E44" s="105">
        <v>0</v>
      </c>
      <c r="F44" s="105">
        <v>0</v>
      </c>
      <c r="G44" s="105">
        <v>0</v>
      </c>
      <c r="H44" s="105">
        <f t="shared" si="2"/>
        <v>0</v>
      </c>
    </row>
    <row r="45" spans="1:8" s="49" customFormat="1" ht="6.75" customHeight="1">
      <c r="A45" s="40"/>
      <c r="B45" s="41"/>
      <c r="C45" s="105"/>
      <c r="D45" s="105"/>
      <c r="E45" s="105"/>
      <c r="F45" s="105"/>
      <c r="G45" s="105"/>
      <c r="H45" s="105"/>
    </row>
    <row r="46" spans="1:8" s="49" customFormat="1" ht="15.75" thickBot="1">
      <c r="A46" s="279" t="s">
        <v>422</v>
      </c>
      <c r="B46" s="280"/>
      <c r="C46" s="147">
        <f>+C47+C57+C66+C77</f>
        <v>0</v>
      </c>
      <c r="D46" s="147">
        <f aca="true" t="shared" si="6" ref="D46:G46">+D47+D57+D66+D77</f>
        <v>0</v>
      </c>
      <c r="E46" s="147">
        <f t="shared" si="6"/>
        <v>0</v>
      </c>
      <c r="F46" s="147">
        <f t="shared" si="6"/>
        <v>0</v>
      </c>
      <c r="G46" s="147">
        <f t="shared" si="6"/>
        <v>0</v>
      </c>
      <c r="H46" s="147">
        <f t="shared" si="2"/>
        <v>0</v>
      </c>
    </row>
    <row r="47" spans="1:8" s="49" customFormat="1" ht="15">
      <c r="A47" s="281" t="s">
        <v>390</v>
      </c>
      <c r="B47" s="282"/>
      <c r="C47" s="148">
        <f>+C48+C49+C50+C51+C52+C53+C54+C55</f>
        <v>0</v>
      </c>
      <c r="D47" s="148">
        <f aca="true" t="shared" si="7" ref="D47:G47">+D48+D49+D50+D51+D52+D53+D54+D55</f>
        <v>0</v>
      </c>
      <c r="E47" s="148">
        <f t="shared" si="7"/>
        <v>0</v>
      </c>
      <c r="F47" s="148">
        <f t="shared" si="7"/>
        <v>0</v>
      </c>
      <c r="G47" s="148">
        <f t="shared" si="7"/>
        <v>0</v>
      </c>
      <c r="H47" s="148">
        <f t="shared" si="2"/>
        <v>0</v>
      </c>
    </row>
    <row r="48" spans="1:8" s="49" customFormat="1" ht="13.5" customHeight="1">
      <c r="A48" s="33"/>
      <c r="B48" s="55" t="s">
        <v>391</v>
      </c>
      <c r="C48" s="105">
        <v>0</v>
      </c>
      <c r="D48" s="105">
        <v>0</v>
      </c>
      <c r="E48" s="105">
        <v>0</v>
      </c>
      <c r="F48" s="105">
        <v>0</v>
      </c>
      <c r="G48" s="105">
        <v>0</v>
      </c>
      <c r="H48" s="105">
        <f t="shared" si="2"/>
        <v>0</v>
      </c>
    </row>
    <row r="49" spans="1:8" s="49" customFormat="1" ht="13.5" customHeight="1">
      <c r="A49" s="33"/>
      <c r="B49" s="55" t="s">
        <v>392</v>
      </c>
      <c r="C49" s="105">
        <v>0</v>
      </c>
      <c r="D49" s="105">
        <v>0</v>
      </c>
      <c r="E49" s="105">
        <v>0</v>
      </c>
      <c r="F49" s="105">
        <v>0</v>
      </c>
      <c r="G49" s="105">
        <v>0</v>
      </c>
      <c r="H49" s="105">
        <f t="shared" si="2"/>
        <v>0</v>
      </c>
    </row>
    <row r="50" spans="1:8" s="49" customFormat="1" ht="13.5" customHeight="1">
      <c r="A50" s="33"/>
      <c r="B50" s="55" t="s">
        <v>393</v>
      </c>
      <c r="C50" s="105">
        <v>0</v>
      </c>
      <c r="D50" s="105">
        <v>0</v>
      </c>
      <c r="E50" s="105">
        <v>0</v>
      </c>
      <c r="F50" s="105">
        <v>0</v>
      </c>
      <c r="G50" s="105">
        <v>0</v>
      </c>
      <c r="H50" s="105">
        <f t="shared" si="2"/>
        <v>0</v>
      </c>
    </row>
    <row r="51" spans="1:8" s="49" customFormat="1" ht="13.5" customHeight="1">
      <c r="A51" s="33"/>
      <c r="B51" s="55" t="s">
        <v>394</v>
      </c>
      <c r="C51" s="105">
        <v>0</v>
      </c>
      <c r="D51" s="105">
        <v>0</v>
      </c>
      <c r="E51" s="105">
        <v>0</v>
      </c>
      <c r="F51" s="105">
        <v>0</v>
      </c>
      <c r="G51" s="105">
        <v>0</v>
      </c>
      <c r="H51" s="105">
        <f t="shared" si="2"/>
        <v>0</v>
      </c>
    </row>
    <row r="52" spans="1:8" s="49" customFormat="1" ht="13.5" customHeight="1">
      <c r="A52" s="33"/>
      <c r="B52" s="55" t="s">
        <v>395</v>
      </c>
      <c r="C52" s="105">
        <v>0</v>
      </c>
      <c r="D52" s="105">
        <v>0</v>
      </c>
      <c r="E52" s="105">
        <v>0</v>
      </c>
      <c r="F52" s="105">
        <v>0</v>
      </c>
      <c r="G52" s="105">
        <v>0</v>
      </c>
      <c r="H52" s="105">
        <f t="shared" si="2"/>
        <v>0</v>
      </c>
    </row>
    <row r="53" spans="1:8" s="49" customFormat="1" ht="13.5" customHeight="1">
      <c r="A53" s="33"/>
      <c r="B53" s="55" t="s">
        <v>396</v>
      </c>
      <c r="C53" s="105">
        <v>0</v>
      </c>
      <c r="D53" s="105">
        <v>0</v>
      </c>
      <c r="E53" s="105">
        <v>0</v>
      </c>
      <c r="F53" s="105">
        <v>0</v>
      </c>
      <c r="G53" s="105">
        <v>0</v>
      </c>
      <c r="H53" s="105">
        <f t="shared" si="2"/>
        <v>0</v>
      </c>
    </row>
    <row r="54" spans="1:8" s="49" customFormat="1" ht="13.5" customHeight="1">
      <c r="A54" s="33"/>
      <c r="B54" s="55" t="s">
        <v>397</v>
      </c>
      <c r="C54" s="105">
        <v>0</v>
      </c>
      <c r="D54" s="105">
        <v>0</v>
      </c>
      <c r="E54" s="105">
        <v>0</v>
      </c>
      <c r="F54" s="105">
        <v>0</v>
      </c>
      <c r="G54" s="105">
        <v>0</v>
      </c>
      <c r="H54" s="105">
        <f t="shared" si="2"/>
        <v>0</v>
      </c>
    </row>
    <row r="55" spans="1:8" s="49" customFormat="1" ht="13.5" customHeight="1">
      <c r="A55" s="33"/>
      <c r="B55" s="55" t="s">
        <v>398</v>
      </c>
      <c r="C55" s="105">
        <v>0</v>
      </c>
      <c r="D55" s="105">
        <v>0</v>
      </c>
      <c r="E55" s="105">
        <v>0</v>
      </c>
      <c r="F55" s="105">
        <v>0</v>
      </c>
      <c r="G55" s="105">
        <v>0</v>
      </c>
      <c r="H55" s="105">
        <f t="shared" si="2"/>
        <v>0</v>
      </c>
    </row>
    <row r="56" spans="1:8" s="49" customFormat="1" ht="7.5" customHeight="1">
      <c r="A56" s="40"/>
      <c r="B56" s="41"/>
      <c r="C56" s="105"/>
      <c r="D56" s="105"/>
      <c r="E56" s="105"/>
      <c r="F56" s="105"/>
      <c r="G56" s="105"/>
      <c r="H56" s="105"/>
    </row>
    <row r="57" spans="1:8" s="49" customFormat="1" ht="15">
      <c r="A57" s="263" t="s">
        <v>399</v>
      </c>
      <c r="B57" s="264"/>
      <c r="C57" s="106">
        <f>+C58+C59+C60+C61+C62+C63+C64</f>
        <v>0</v>
      </c>
      <c r="D57" s="106">
        <f aca="true" t="shared" si="8" ref="D57:G57">+D58+D59+D60+D61+D62+D63+D64</f>
        <v>0</v>
      </c>
      <c r="E57" s="106">
        <f t="shared" si="8"/>
        <v>0</v>
      </c>
      <c r="F57" s="106">
        <f t="shared" si="8"/>
        <v>0</v>
      </c>
      <c r="G57" s="106">
        <f t="shared" si="8"/>
        <v>0</v>
      </c>
      <c r="H57" s="106">
        <f t="shared" si="2"/>
        <v>0</v>
      </c>
    </row>
    <row r="58" spans="1:8" s="49" customFormat="1" ht="13.5" customHeight="1">
      <c r="A58" s="33"/>
      <c r="B58" s="55" t="s">
        <v>400</v>
      </c>
      <c r="C58" s="105">
        <v>0</v>
      </c>
      <c r="D58" s="105">
        <v>0</v>
      </c>
      <c r="E58" s="105">
        <v>0</v>
      </c>
      <c r="F58" s="105">
        <v>0</v>
      </c>
      <c r="G58" s="105">
        <v>0</v>
      </c>
      <c r="H58" s="105">
        <f t="shared" si="2"/>
        <v>0</v>
      </c>
    </row>
    <row r="59" spans="1:8" s="49" customFormat="1" ht="13.5" customHeight="1">
      <c r="A59" s="33"/>
      <c r="B59" s="55" t="s">
        <v>401</v>
      </c>
      <c r="C59" s="105">
        <v>0</v>
      </c>
      <c r="D59" s="105">
        <v>0</v>
      </c>
      <c r="E59" s="105">
        <v>0</v>
      </c>
      <c r="F59" s="105">
        <v>0</v>
      </c>
      <c r="G59" s="105">
        <v>0</v>
      </c>
      <c r="H59" s="105">
        <f t="shared" si="2"/>
        <v>0</v>
      </c>
    </row>
    <row r="60" spans="1:8" s="49" customFormat="1" ht="13.5" customHeight="1">
      <c r="A60" s="33"/>
      <c r="B60" s="55" t="s">
        <v>402</v>
      </c>
      <c r="C60" s="105">
        <v>0</v>
      </c>
      <c r="D60" s="105">
        <v>0</v>
      </c>
      <c r="E60" s="105">
        <v>0</v>
      </c>
      <c r="F60" s="105">
        <v>0</v>
      </c>
      <c r="G60" s="105">
        <v>0</v>
      </c>
      <c r="H60" s="105">
        <f t="shared" si="2"/>
        <v>0</v>
      </c>
    </row>
    <row r="61" spans="1:8" s="49" customFormat="1" ht="13.5" customHeight="1">
      <c r="A61" s="33"/>
      <c r="B61" s="55" t="s">
        <v>403</v>
      </c>
      <c r="C61" s="105">
        <v>0</v>
      </c>
      <c r="D61" s="105">
        <v>0</v>
      </c>
      <c r="E61" s="105">
        <v>0</v>
      </c>
      <c r="F61" s="105">
        <v>0</v>
      </c>
      <c r="G61" s="105">
        <v>0</v>
      </c>
      <c r="H61" s="105">
        <f t="shared" si="2"/>
        <v>0</v>
      </c>
    </row>
    <row r="62" spans="1:8" s="49" customFormat="1" ht="13.5" customHeight="1">
      <c r="A62" s="33"/>
      <c r="B62" s="55" t="s">
        <v>404</v>
      </c>
      <c r="C62" s="105">
        <f>+6B!B14</f>
        <v>0</v>
      </c>
      <c r="D62" s="105">
        <f>+6B!C14</f>
        <v>0</v>
      </c>
      <c r="E62" s="105">
        <f>+6B!D14</f>
        <v>0</v>
      </c>
      <c r="F62" s="105">
        <f>+6B!E14</f>
        <v>0</v>
      </c>
      <c r="G62" s="105">
        <f>+6B!F14</f>
        <v>0</v>
      </c>
      <c r="H62" s="105">
        <f t="shared" si="2"/>
        <v>0</v>
      </c>
    </row>
    <row r="63" spans="1:8" s="49" customFormat="1" ht="13.5" customHeight="1">
      <c r="A63" s="33"/>
      <c r="B63" s="55" t="s">
        <v>405</v>
      </c>
      <c r="C63" s="105">
        <v>0</v>
      </c>
      <c r="D63" s="105">
        <v>0</v>
      </c>
      <c r="E63" s="105">
        <v>0</v>
      </c>
      <c r="F63" s="105">
        <v>0</v>
      </c>
      <c r="G63" s="105">
        <v>0</v>
      </c>
      <c r="H63" s="105">
        <f t="shared" si="2"/>
        <v>0</v>
      </c>
    </row>
    <row r="64" spans="1:8" s="49" customFormat="1" ht="13.5" customHeight="1">
      <c r="A64" s="33"/>
      <c r="B64" s="55" t="s">
        <v>406</v>
      </c>
      <c r="C64" s="105">
        <v>0</v>
      </c>
      <c r="D64" s="105">
        <v>0</v>
      </c>
      <c r="E64" s="105">
        <v>0</v>
      </c>
      <c r="F64" s="105">
        <v>0</v>
      </c>
      <c r="G64" s="105">
        <v>0</v>
      </c>
      <c r="H64" s="105">
        <f t="shared" si="2"/>
        <v>0</v>
      </c>
    </row>
    <row r="65" spans="1:8" s="49" customFormat="1" ht="10.5" customHeight="1">
      <c r="A65" s="40"/>
      <c r="B65" s="41"/>
      <c r="C65" s="105"/>
      <c r="D65" s="105"/>
      <c r="E65" s="105"/>
      <c r="F65" s="105"/>
      <c r="G65" s="105"/>
      <c r="H65" s="105"/>
    </row>
    <row r="66" spans="1:8" s="49" customFormat="1" ht="15">
      <c r="A66" s="263" t="s">
        <v>407</v>
      </c>
      <c r="B66" s="264"/>
      <c r="C66" s="106">
        <f>+C67+C68+C69+C70+C71+C72+C73+C74+C75</f>
        <v>0</v>
      </c>
      <c r="D66" s="106">
        <f aca="true" t="shared" si="9" ref="D66:G66">+D67+D68+D69+D70+D71+D72+D73+D74+D75</f>
        <v>0</v>
      </c>
      <c r="E66" s="106">
        <f t="shared" si="9"/>
        <v>0</v>
      </c>
      <c r="F66" s="106">
        <f t="shared" si="9"/>
        <v>0</v>
      </c>
      <c r="G66" s="106">
        <f t="shared" si="9"/>
        <v>0</v>
      </c>
      <c r="H66" s="106">
        <f t="shared" si="2"/>
        <v>0</v>
      </c>
    </row>
    <row r="67" spans="1:8" s="49" customFormat="1" ht="13.5" customHeight="1">
      <c r="A67" s="33"/>
      <c r="B67" s="55" t="s">
        <v>408</v>
      </c>
      <c r="C67" s="105">
        <v>0</v>
      </c>
      <c r="D67" s="105">
        <v>0</v>
      </c>
      <c r="E67" s="105">
        <v>0</v>
      </c>
      <c r="F67" s="105">
        <v>0</v>
      </c>
      <c r="G67" s="105">
        <v>0</v>
      </c>
      <c r="H67" s="105">
        <f t="shared" si="2"/>
        <v>0</v>
      </c>
    </row>
    <row r="68" spans="1:8" s="49" customFormat="1" ht="13.5" customHeight="1">
      <c r="A68" s="33"/>
      <c r="B68" s="55" t="s">
        <v>409</v>
      </c>
      <c r="C68" s="105">
        <v>0</v>
      </c>
      <c r="D68" s="105">
        <v>0</v>
      </c>
      <c r="E68" s="105">
        <v>0</v>
      </c>
      <c r="F68" s="105">
        <v>0</v>
      </c>
      <c r="G68" s="105">
        <v>0</v>
      </c>
      <c r="H68" s="105">
        <f t="shared" si="2"/>
        <v>0</v>
      </c>
    </row>
    <row r="69" spans="1:8" s="49" customFormat="1" ht="13.5" customHeight="1">
      <c r="A69" s="33"/>
      <c r="B69" s="55" t="s">
        <v>410</v>
      </c>
      <c r="C69" s="105">
        <v>0</v>
      </c>
      <c r="D69" s="105">
        <v>0</v>
      </c>
      <c r="E69" s="105">
        <v>0</v>
      </c>
      <c r="F69" s="105">
        <v>0</v>
      </c>
      <c r="G69" s="105">
        <v>0</v>
      </c>
      <c r="H69" s="105">
        <f t="shared" si="2"/>
        <v>0</v>
      </c>
    </row>
    <row r="70" spans="1:8" s="49" customFormat="1" ht="13.5" customHeight="1">
      <c r="A70" s="33"/>
      <c r="B70" s="55" t="s">
        <v>411</v>
      </c>
      <c r="C70" s="105">
        <v>0</v>
      </c>
      <c r="D70" s="105">
        <v>0</v>
      </c>
      <c r="E70" s="105">
        <v>0</v>
      </c>
      <c r="F70" s="105">
        <v>0</v>
      </c>
      <c r="G70" s="105">
        <v>0</v>
      </c>
      <c r="H70" s="105">
        <f t="shared" si="2"/>
        <v>0</v>
      </c>
    </row>
    <row r="71" spans="1:8" s="49" customFormat="1" ht="13.5" customHeight="1">
      <c r="A71" s="33"/>
      <c r="B71" s="55" t="s">
        <v>412</v>
      </c>
      <c r="C71" s="105">
        <v>0</v>
      </c>
      <c r="D71" s="105">
        <v>0</v>
      </c>
      <c r="E71" s="105">
        <v>0</v>
      </c>
      <c r="F71" s="105">
        <v>0</v>
      </c>
      <c r="G71" s="105">
        <v>0</v>
      </c>
      <c r="H71" s="105">
        <f t="shared" si="2"/>
        <v>0</v>
      </c>
    </row>
    <row r="72" spans="1:8" s="49" customFormat="1" ht="13.5" customHeight="1">
      <c r="A72" s="33"/>
      <c r="B72" s="55" t="s">
        <v>413</v>
      </c>
      <c r="C72" s="105">
        <v>0</v>
      </c>
      <c r="D72" s="105">
        <v>0</v>
      </c>
      <c r="E72" s="105">
        <v>0</v>
      </c>
      <c r="F72" s="105">
        <v>0</v>
      </c>
      <c r="G72" s="105">
        <v>0</v>
      </c>
      <c r="H72" s="105">
        <f t="shared" si="2"/>
        <v>0</v>
      </c>
    </row>
    <row r="73" spans="1:8" s="49" customFormat="1" ht="13.5" customHeight="1">
      <c r="A73" s="33"/>
      <c r="B73" s="55" t="s">
        <v>414</v>
      </c>
      <c r="C73" s="105">
        <v>0</v>
      </c>
      <c r="D73" s="105">
        <v>0</v>
      </c>
      <c r="E73" s="105">
        <v>0</v>
      </c>
      <c r="F73" s="105">
        <v>0</v>
      </c>
      <c r="G73" s="105">
        <v>0</v>
      </c>
      <c r="H73" s="105">
        <f t="shared" si="2"/>
        <v>0</v>
      </c>
    </row>
    <row r="74" spans="1:8" s="49" customFormat="1" ht="13.5" customHeight="1">
      <c r="A74" s="33"/>
      <c r="B74" s="55" t="s">
        <v>415</v>
      </c>
      <c r="C74" s="105">
        <v>0</v>
      </c>
      <c r="D74" s="105">
        <v>0</v>
      </c>
      <c r="E74" s="105">
        <v>0</v>
      </c>
      <c r="F74" s="105">
        <v>0</v>
      </c>
      <c r="G74" s="105">
        <v>0</v>
      </c>
      <c r="H74" s="105">
        <f aca="true" t="shared" si="10" ref="H74:H83">+E74-F74</f>
        <v>0</v>
      </c>
    </row>
    <row r="75" spans="1:8" s="49" customFormat="1" ht="13.5" customHeight="1">
      <c r="A75" s="33"/>
      <c r="B75" s="55" t="s">
        <v>416</v>
      </c>
      <c r="C75" s="105">
        <v>0</v>
      </c>
      <c r="D75" s="105">
        <v>0</v>
      </c>
      <c r="E75" s="105">
        <v>0</v>
      </c>
      <c r="F75" s="105">
        <v>0</v>
      </c>
      <c r="G75" s="105">
        <v>0</v>
      </c>
      <c r="H75" s="105">
        <f t="shared" si="10"/>
        <v>0</v>
      </c>
    </row>
    <row r="76" spans="1:8" s="49" customFormat="1" ht="8.25" customHeight="1">
      <c r="A76" s="40"/>
      <c r="B76" s="41"/>
      <c r="C76" s="105"/>
      <c r="D76" s="105"/>
      <c r="E76" s="105"/>
      <c r="F76" s="105"/>
      <c r="G76" s="105"/>
      <c r="H76" s="105"/>
    </row>
    <row r="77" spans="1:8" s="49" customFormat="1" ht="15">
      <c r="A77" s="263" t="s">
        <v>417</v>
      </c>
      <c r="B77" s="264"/>
      <c r="C77" s="106">
        <f>+C78+C79+C80+C81</f>
        <v>0</v>
      </c>
      <c r="D77" s="106">
        <f aca="true" t="shared" si="11" ref="D77:G77">+D78+D79+D80+D81</f>
        <v>0</v>
      </c>
      <c r="E77" s="106">
        <f t="shared" si="11"/>
        <v>0</v>
      </c>
      <c r="F77" s="106">
        <f t="shared" si="11"/>
        <v>0</v>
      </c>
      <c r="G77" s="106">
        <f t="shared" si="11"/>
        <v>0</v>
      </c>
      <c r="H77" s="106">
        <f t="shared" si="10"/>
        <v>0</v>
      </c>
    </row>
    <row r="78" spans="1:8" s="49" customFormat="1" ht="16.5">
      <c r="A78" s="33"/>
      <c r="B78" s="55" t="s">
        <v>418</v>
      </c>
      <c r="C78" s="105">
        <v>0</v>
      </c>
      <c r="D78" s="105">
        <v>0</v>
      </c>
      <c r="E78" s="105">
        <v>0</v>
      </c>
      <c r="F78" s="105">
        <v>0</v>
      </c>
      <c r="G78" s="105">
        <v>0</v>
      </c>
      <c r="H78" s="105">
        <f t="shared" si="10"/>
        <v>0</v>
      </c>
    </row>
    <row r="79" spans="1:8" s="49" customFormat="1" ht="16.5">
      <c r="A79" s="33"/>
      <c r="B79" s="55" t="s">
        <v>419</v>
      </c>
      <c r="C79" s="105">
        <v>0</v>
      </c>
      <c r="D79" s="105">
        <v>0</v>
      </c>
      <c r="E79" s="105">
        <v>0</v>
      </c>
      <c r="F79" s="105">
        <v>0</v>
      </c>
      <c r="G79" s="105">
        <v>0</v>
      </c>
      <c r="H79" s="105">
        <f t="shared" si="10"/>
        <v>0</v>
      </c>
    </row>
    <row r="80" spans="1:8" s="49" customFormat="1" ht="15">
      <c r="A80" s="33"/>
      <c r="B80" s="55" t="s">
        <v>420</v>
      </c>
      <c r="C80" s="105">
        <v>0</v>
      </c>
      <c r="D80" s="105">
        <v>0</v>
      </c>
      <c r="E80" s="105">
        <v>0</v>
      </c>
      <c r="F80" s="105">
        <v>0</v>
      </c>
      <c r="G80" s="105">
        <v>0</v>
      </c>
      <c r="H80" s="105">
        <f t="shared" si="10"/>
        <v>0</v>
      </c>
    </row>
    <row r="81" spans="1:8" s="49" customFormat="1" ht="15">
      <c r="A81" s="33"/>
      <c r="B81" s="55" t="s">
        <v>421</v>
      </c>
      <c r="C81" s="105">
        <v>0</v>
      </c>
      <c r="D81" s="105">
        <v>0</v>
      </c>
      <c r="E81" s="105">
        <v>0</v>
      </c>
      <c r="F81" s="105">
        <v>0</v>
      </c>
      <c r="G81" s="105">
        <v>0</v>
      </c>
      <c r="H81" s="105">
        <f t="shared" si="10"/>
        <v>0</v>
      </c>
    </row>
    <row r="82" spans="1:8" s="49" customFormat="1" ht="8.25" customHeight="1">
      <c r="A82" s="40"/>
      <c r="B82" s="41"/>
      <c r="C82" s="105"/>
      <c r="D82" s="105"/>
      <c r="E82" s="105"/>
      <c r="F82" s="105"/>
      <c r="G82" s="105"/>
      <c r="H82" s="105"/>
    </row>
    <row r="83" spans="1:8" s="49" customFormat="1" ht="15">
      <c r="A83" s="263" t="s">
        <v>382</v>
      </c>
      <c r="B83" s="264"/>
      <c r="C83" s="106">
        <f>+C9+C46</f>
        <v>12871486</v>
      </c>
      <c r="D83" s="106">
        <f aca="true" t="shared" si="12" ref="D83:G83">+D9+D46</f>
        <v>0</v>
      </c>
      <c r="E83" s="106">
        <f t="shared" si="12"/>
        <v>12871486</v>
      </c>
      <c r="F83" s="106">
        <f t="shared" si="12"/>
        <v>2164162</v>
      </c>
      <c r="G83" s="106">
        <f t="shared" si="12"/>
        <v>2164162</v>
      </c>
      <c r="H83" s="106">
        <f t="shared" si="10"/>
        <v>10707324</v>
      </c>
    </row>
    <row r="84" spans="1:8" s="49" customFormat="1" ht="6.75" customHeight="1" thickBot="1">
      <c r="A84" s="42"/>
      <c r="B84" s="43"/>
      <c r="C84" s="73"/>
      <c r="D84" s="73"/>
      <c r="E84" s="73"/>
      <c r="F84" s="73"/>
      <c r="G84" s="73"/>
      <c r="H84" s="44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" right="0.5118110236220472" top="0" bottom="0" header="0.31496062992125984" footer="0.31496062992125984"/>
  <pageSetup fitToHeight="2" fitToWidth="1" horizontalDpi="600" verticalDpi="6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A1:N32"/>
  <sheetViews>
    <sheetView view="pageBreakPreview" zoomScale="120" zoomScaleSheetLayoutView="120" workbookViewId="0" topLeftCell="A4">
      <selection activeCell="E17" sqref="E17"/>
    </sheetView>
  </sheetViews>
  <sheetFormatPr defaultColWidth="11.421875" defaultRowHeight="15"/>
  <cols>
    <col min="1" max="1" width="34.57421875" style="0" customWidth="1"/>
    <col min="9" max="9" width="15.8515625" style="0" bestFit="1" customWidth="1"/>
    <col min="10" max="10" width="14.28125" style="0" customWidth="1"/>
    <col min="14" max="14" width="23.421875" style="0" bestFit="1" customWidth="1"/>
  </cols>
  <sheetData>
    <row r="1" spans="1:7" ht="15">
      <c r="A1" s="149" t="str">
        <f>+'1'!OLE_LINK1</f>
        <v>UNIVERSIDAD POLITECNICA DE TLAXCALA REGION PONIENTE</v>
      </c>
      <c r="B1" s="150"/>
      <c r="C1" s="150"/>
      <c r="D1" s="150"/>
      <c r="E1" s="150"/>
      <c r="F1" s="150"/>
      <c r="G1" s="260"/>
    </row>
    <row r="2" spans="1:7" ht="15">
      <c r="A2" s="207" t="s">
        <v>301</v>
      </c>
      <c r="B2" s="208"/>
      <c r="C2" s="208"/>
      <c r="D2" s="208"/>
      <c r="E2" s="208"/>
      <c r="F2" s="208"/>
      <c r="G2" s="261"/>
    </row>
    <row r="3" spans="1:7" ht="15">
      <c r="A3" s="207" t="s">
        <v>423</v>
      </c>
      <c r="B3" s="208"/>
      <c r="C3" s="208"/>
      <c r="D3" s="208"/>
      <c r="E3" s="208"/>
      <c r="F3" s="208"/>
      <c r="G3" s="261"/>
    </row>
    <row r="4" spans="1:7" ht="15">
      <c r="A4" s="207" t="str">
        <f>+2!A3:I3</f>
        <v>Del 1 de enero al 31 de marzo de 2017</v>
      </c>
      <c r="B4" s="208"/>
      <c r="C4" s="208"/>
      <c r="D4" s="208"/>
      <c r="E4" s="208"/>
      <c r="F4" s="208"/>
      <c r="G4" s="261"/>
    </row>
    <row r="5" spans="1:7" ht="15.75" thickBot="1">
      <c r="A5" s="210" t="s">
        <v>1</v>
      </c>
      <c r="B5" s="211"/>
      <c r="C5" s="211"/>
      <c r="D5" s="211"/>
      <c r="E5" s="211"/>
      <c r="F5" s="211"/>
      <c r="G5" s="262"/>
    </row>
    <row r="6" spans="1:7" ht="15.75" thickBot="1">
      <c r="A6" s="216" t="s">
        <v>2</v>
      </c>
      <c r="B6" s="183" t="s">
        <v>303</v>
      </c>
      <c r="C6" s="184"/>
      <c r="D6" s="184"/>
      <c r="E6" s="184"/>
      <c r="F6" s="185"/>
      <c r="G6" s="199" t="s">
        <v>304</v>
      </c>
    </row>
    <row r="7" spans="1:7" ht="17.25" thickBot="1">
      <c r="A7" s="218"/>
      <c r="B7" s="10" t="s">
        <v>189</v>
      </c>
      <c r="C7" s="10" t="s">
        <v>305</v>
      </c>
      <c r="D7" s="10" t="s">
        <v>306</v>
      </c>
      <c r="E7" s="10" t="s">
        <v>424</v>
      </c>
      <c r="F7" s="10" t="s">
        <v>208</v>
      </c>
      <c r="G7" s="200"/>
    </row>
    <row r="8" spans="1:7" ht="15">
      <c r="A8" s="39" t="s">
        <v>425</v>
      </c>
      <c r="B8" s="106">
        <f>+B9+B10+B11+B14+B15+B18</f>
        <v>10645499</v>
      </c>
      <c r="C8" s="106">
        <f aca="true" t="shared" si="0" ref="C8:F8">+C9+C10+C11+C14+C15+C18</f>
        <v>0</v>
      </c>
      <c r="D8" s="106">
        <f t="shared" si="0"/>
        <v>10645499</v>
      </c>
      <c r="E8" s="106">
        <f t="shared" si="0"/>
        <v>1631553</v>
      </c>
      <c r="F8" s="106">
        <f t="shared" si="0"/>
        <v>1631553</v>
      </c>
      <c r="G8" s="106">
        <f>+D8-E8</f>
        <v>9013946</v>
      </c>
    </row>
    <row r="9" spans="1:14" ht="15">
      <c r="A9" s="45" t="s">
        <v>426</v>
      </c>
      <c r="B9" s="105">
        <v>6408590</v>
      </c>
      <c r="C9" s="105">
        <v>0</v>
      </c>
      <c r="D9" s="105">
        <f aca="true" t="shared" si="1" ref="D9:D30">+B9+C9</f>
        <v>6408590</v>
      </c>
      <c r="E9" s="105">
        <v>982183</v>
      </c>
      <c r="F9" s="105">
        <v>982183</v>
      </c>
      <c r="G9" s="105">
        <f aca="true" t="shared" si="2" ref="G9:G31">+D9-E9</f>
        <v>5426407</v>
      </c>
      <c r="I9" s="91"/>
      <c r="J9" s="91"/>
      <c r="N9" s="94"/>
    </row>
    <row r="10" spans="1:10" ht="15">
      <c r="A10" s="45" t="s">
        <v>427</v>
      </c>
      <c r="B10" s="105">
        <v>4236909</v>
      </c>
      <c r="C10" s="105">
        <v>0</v>
      </c>
      <c r="D10" s="105">
        <f t="shared" si="1"/>
        <v>4236909</v>
      </c>
      <c r="E10" s="105">
        <v>649370</v>
      </c>
      <c r="F10" s="105">
        <v>649370</v>
      </c>
      <c r="G10" s="105">
        <f t="shared" si="2"/>
        <v>3587539</v>
      </c>
      <c r="I10" s="91"/>
      <c r="J10" s="91"/>
    </row>
    <row r="11" spans="1:9" ht="15">
      <c r="A11" s="45" t="s">
        <v>428</v>
      </c>
      <c r="B11" s="105">
        <f>+B12+B13</f>
        <v>0</v>
      </c>
      <c r="C11" s="105">
        <f aca="true" t="shared" si="3" ref="C11:F11">+C12+C13</f>
        <v>0</v>
      </c>
      <c r="D11" s="105">
        <f t="shared" si="3"/>
        <v>0</v>
      </c>
      <c r="E11" s="105">
        <f t="shared" si="3"/>
        <v>0</v>
      </c>
      <c r="F11" s="105">
        <f t="shared" si="3"/>
        <v>0</v>
      </c>
      <c r="G11" s="105">
        <f t="shared" si="2"/>
        <v>0</v>
      </c>
      <c r="I11" s="91"/>
    </row>
    <row r="12" spans="1:7" ht="15">
      <c r="A12" s="45" t="s">
        <v>429</v>
      </c>
      <c r="B12" s="105">
        <v>0</v>
      </c>
      <c r="C12" s="105">
        <v>0</v>
      </c>
      <c r="D12" s="105">
        <f t="shared" si="1"/>
        <v>0</v>
      </c>
      <c r="E12" s="105">
        <v>0</v>
      </c>
      <c r="F12" s="105">
        <v>0</v>
      </c>
      <c r="G12" s="105">
        <f t="shared" si="2"/>
        <v>0</v>
      </c>
    </row>
    <row r="13" spans="1:7" ht="15">
      <c r="A13" s="45" t="s">
        <v>430</v>
      </c>
      <c r="B13" s="105">
        <v>0</v>
      </c>
      <c r="C13" s="105">
        <v>0</v>
      </c>
      <c r="D13" s="105">
        <f t="shared" si="1"/>
        <v>0</v>
      </c>
      <c r="E13" s="105">
        <v>0</v>
      </c>
      <c r="F13" s="105">
        <v>0</v>
      </c>
      <c r="G13" s="105">
        <f t="shared" si="2"/>
        <v>0</v>
      </c>
    </row>
    <row r="14" spans="1:7" ht="15">
      <c r="A14" s="45" t="s">
        <v>431</v>
      </c>
      <c r="B14" s="105">
        <v>0</v>
      </c>
      <c r="C14" s="105">
        <v>0</v>
      </c>
      <c r="D14" s="105">
        <f t="shared" si="1"/>
        <v>0</v>
      </c>
      <c r="E14" s="105">
        <v>0</v>
      </c>
      <c r="F14" s="105">
        <v>0</v>
      </c>
      <c r="G14" s="105">
        <f t="shared" si="2"/>
        <v>0</v>
      </c>
    </row>
    <row r="15" spans="1:7" ht="16.5">
      <c r="A15" s="45" t="s">
        <v>432</v>
      </c>
      <c r="B15" s="105">
        <f>+B16+B17</f>
        <v>0</v>
      </c>
      <c r="C15" s="105">
        <f aca="true" t="shared" si="4" ref="C15:F15">+C16+C17</f>
        <v>0</v>
      </c>
      <c r="D15" s="105">
        <f t="shared" si="4"/>
        <v>0</v>
      </c>
      <c r="E15" s="105">
        <f t="shared" si="4"/>
        <v>0</v>
      </c>
      <c r="F15" s="105">
        <f t="shared" si="4"/>
        <v>0</v>
      </c>
      <c r="G15" s="105">
        <f t="shared" si="2"/>
        <v>0</v>
      </c>
    </row>
    <row r="16" spans="1:7" ht="15">
      <c r="A16" s="46" t="s">
        <v>433</v>
      </c>
      <c r="B16" s="105">
        <v>0</v>
      </c>
      <c r="C16" s="105">
        <v>0</v>
      </c>
      <c r="D16" s="105">
        <f t="shared" si="1"/>
        <v>0</v>
      </c>
      <c r="E16" s="105">
        <v>0</v>
      </c>
      <c r="F16" s="105">
        <v>0</v>
      </c>
      <c r="G16" s="105">
        <f t="shared" si="2"/>
        <v>0</v>
      </c>
    </row>
    <row r="17" spans="1:7" ht="15">
      <c r="A17" s="46" t="s">
        <v>434</v>
      </c>
      <c r="B17" s="105">
        <v>0</v>
      </c>
      <c r="C17" s="105">
        <v>0</v>
      </c>
      <c r="D17" s="105">
        <f t="shared" si="1"/>
        <v>0</v>
      </c>
      <c r="E17" s="105">
        <v>0</v>
      </c>
      <c r="F17" s="105">
        <v>0</v>
      </c>
      <c r="G17" s="105">
        <f t="shared" si="2"/>
        <v>0</v>
      </c>
    </row>
    <row r="18" spans="1:7" ht="15">
      <c r="A18" s="45" t="s">
        <v>435</v>
      </c>
      <c r="B18" s="105">
        <v>0</v>
      </c>
      <c r="C18" s="105">
        <v>0</v>
      </c>
      <c r="D18" s="105">
        <f t="shared" si="1"/>
        <v>0</v>
      </c>
      <c r="E18" s="105">
        <v>0</v>
      </c>
      <c r="F18" s="105">
        <v>0</v>
      </c>
      <c r="G18" s="105">
        <f t="shared" si="2"/>
        <v>0</v>
      </c>
    </row>
    <row r="19" spans="1:7" ht="15">
      <c r="A19" s="45"/>
      <c r="B19" s="105"/>
      <c r="C19" s="105"/>
      <c r="D19" s="105"/>
      <c r="E19" s="105"/>
      <c r="F19" s="105"/>
      <c r="G19" s="105"/>
    </row>
    <row r="20" spans="1:7" ht="15">
      <c r="A20" s="39" t="s">
        <v>436</v>
      </c>
      <c r="B20" s="106">
        <f>+B21+B22+B23+B26+B27+B30</f>
        <v>0</v>
      </c>
      <c r="C20" s="106">
        <f aca="true" t="shared" si="5" ref="C20:F20">+C21+C22+C23+C26+C27+C30</f>
        <v>0</v>
      </c>
      <c r="D20" s="106">
        <f t="shared" si="5"/>
        <v>0</v>
      </c>
      <c r="E20" s="106">
        <f t="shared" si="5"/>
        <v>0</v>
      </c>
      <c r="F20" s="106">
        <f t="shared" si="5"/>
        <v>0</v>
      </c>
      <c r="G20" s="106">
        <f t="shared" si="2"/>
        <v>0</v>
      </c>
    </row>
    <row r="21" spans="1:7" ht="15">
      <c r="A21" s="45" t="s">
        <v>426</v>
      </c>
      <c r="B21" s="105">
        <v>0</v>
      </c>
      <c r="C21" s="105">
        <v>0</v>
      </c>
      <c r="D21" s="105">
        <f t="shared" si="1"/>
        <v>0</v>
      </c>
      <c r="E21" s="105">
        <v>0</v>
      </c>
      <c r="F21" s="105">
        <v>0</v>
      </c>
      <c r="G21" s="105">
        <f t="shared" si="2"/>
        <v>0</v>
      </c>
    </row>
    <row r="22" spans="1:7" ht="15">
      <c r="A22" s="45" t="s">
        <v>427</v>
      </c>
      <c r="B22" s="105">
        <v>0</v>
      </c>
      <c r="C22" s="105">
        <v>0</v>
      </c>
      <c r="D22" s="105">
        <f t="shared" si="1"/>
        <v>0</v>
      </c>
      <c r="E22" s="105">
        <v>0</v>
      </c>
      <c r="F22" s="105">
        <v>0</v>
      </c>
      <c r="G22" s="105">
        <f t="shared" si="2"/>
        <v>0</v>
      </c>
    </row>
    <row r="23" spans="1:7" ht="15">
      <c r="A23" s="45" t="s">
        <v>428</v>
      </c>
      <c r="B23" s="105">
        <f>+B24+B25</f>
        <v>0</v>
      </c>
      <c r="C23" s="105">
        <f aca="true" t="shared" si="6" ref="C23:F23">+C24+C25</f>
        <v>0</v>
      </c>
      <c r="D23" s="105">
        <f t="shared" si="6"/>
        <v>0</v>
      </c>
      <c r="E23" s="105">
        <f t="shared" si="6"/>
        <v>0</v>
      </c>
      <c r="F23" s="105">
        <f t="shared" si="6"/>
        <v>0</v>
      </c>
      <c r="G23" s="105">
        <f t="shared" si="2"/>
        <v>0</v>
      </c>
    </row>
    <row r="24" spans="1:7" ht="15">
      <c r="A24" s="45" t="s">
        <v>429</v>
      </c>
      <c r="B24" s="105">
        <v>0</v>
      </c>
      <c r="C24" s="105">
        <v>0</v>
      </c>
      <c r="D24" s="105">
        <f t="shared" si="1"/>
        <v>0</v>
      </c>
      <c r="E24" s="105">
        <v>0</v>
      </c>
      <c r="F24" s="105">
        <v>0</v>
      </c>
      <c r="G24" s="105">
        <f t="shared" si="2"/>
        <v>0</v>
      </c>
    </row>
    <row r="25" spans="1:7" ht="15">
      <c r="A25" s="45" t="s">
        <v>430</v>
      </c>
      <c r="B25" s="105">
        <v>0</v>
      </c>
      <c r="C25" s="105">
        <v>0</v>
      </c>
      <c r="D25" s="105">
        <f t="shared" si="1"/>
        <v>0</v>
      </c>
      <c r="E25" s="105">
        <v>0</v>
      </c>
      <c r="F25" s="105">
        <v>0</v>
      </c>
      <c r="G25" s="105">
        <f t="shared" si="2"/>
        <v>0</v>
      </c>
    </row>
    <row r="26" spans="1:7" ht="15">
      <c r="A26" s="45" t="s">
        <v>431</v>
      </c>
      <c r="B26" s="105">
        <v>0</v>
      </c>
      <c r="C26" s="105">
        <v>0</v>
      </c>
      <c r="D26" s="105">
        <f t="shared" si="1"/>
        <v>0</v>
      </c>
      <c r="E26" s="105">
        <v>0</v>
      </c>
      <c r="F26" s="105">
        <v>0</v>
      </c>
      <c r="G26" s="105">
        <f t="shared" si="2"/>
        <v>0</v>
      </c>
    </row>
    <row r="27" spans="1:7" ht="16.5">
      <c r="A27" s="45" t="s">
        <v>432</v>
      </c>
      <c r="B27" s="105">
        <f>+B28+B29</f>
        <v>0</v>
      </c>
      <c r="C27" s="105">
        <f aca="true" t="shared" si="7" ref="C27:F27">+C28+C29</f>
        <v>0</v>
      </c>
      <c r="D27" s="105">
        <f t="shared" si="7"/>
        <v>0</v>
      </c>
      <c r="E27" s="105">
        <f t="shared" si="7"/>
        <v>0</v>
      </c>
      <c r="F27" s="105">
        <f t="shared" si="7"/>
        <v>0</v>
      </c>
      <c r="G27" s="105">
        <f t="shared" si="2"/>
        <v>0</v>
      </c>
    </row>
    <row r="28" spans="1:7" ht="15">
      <c r="A28" s="46" t="s">
        <v>433</v>
      </c>
      <c r="B28" s="105">
        <v>0</v>
      </c>
      <c r="C28" s="105">
        <v>0</v>
      </c>
      <c r="D28" s="105">
        <f t="shared" si="1"/>
        <v>0</v>
      </c>
      <c r="E28" s="105">
        <v>0</v>
      </c>
      <c r="F28" s="105">
        <v>0</v>
      </c>
      <c r="G28" s="105">
        <f t="shared" si="2"/>
        <v>0</v>
      </c>
    </row>
    <row r="29" spans="1:7" ht="15">
      <c r="A29" s="46" t="s">
        <v>434</v>
      </c>
      <c r="B29" s="105">
        <v>0</v>
      </c>
      <c r="C29" s="105">
        <v>0</v>
      </c>
      <c r="D29" s="105">
        <f t="shared" si="1"/>
        <v>0</v>
      </c>
      <c r="E29" s="105">
        <v>0</v>
      </c>
      <c r="F29" s="105">
        <v>0</v>
      </c>
      <c r="G29" s="105">
        <f t="shared" si="2"/>
        <v>0</v>
      </c>
    </row>
    <row r="30" spans="1:7" ht="15">
      <c r="A30" s="45" t="s">
        <v>435</v>
      </c>
      <c r="B30" s="105">
        <v>0</v>
      </c>
      <c r="C30" s="105">
        <v>0</v>
      </c>
      <c r="D30" s="105">
        <f t="shared" si="1"/>
        <v>0</v>
      </c>
      <c r="E30" s="105">
        <v>0</v>
      </c>
      <c r="F30" s="105">
        <v>0</v>
      </c>
      <c r="G30" s="105">
        <f t="shared" si="2"/>
        <v>0</v>
      </c>
    </row>
    <row r="31" spans="1:7" ht="16.5">
      <c r="A31" s="39" t="s">
        <v>437</v>
      </c>
      <c r="B31" s="106">
        <f>+B8+B20</f>
        <v>10645499</v>
      </c>
      <c r="C31" s="106">
        <f aca="true" t="shared" si="8" ref="C31:F31">+C8+C20</f>
        <v>0</v>
      </c>
      <c r="D31" s="106">
        <f t="shared" si="8"/>
        <v>10645499</v>
      </c>
      <c r="E31" s="106">
        <f t="shared" si="8"/>
        <v>1631553</v>
      </c>
      <c r="F31" s="106">
        <f t="shared" si="8"/>
        <v>1631553</v>
      </c>
      <c r="G31" s="106">
        <f t="shared" si="2"/>
        <v>9013946</v>
      </c>
    </row>
    <row r="32" spans="1:7" ht="5.25" customHeight="1" thickBot="1">
      <c r="A32" s="47"/>
      <c r="B32" s="48"/>
      <c r="C32" s="4"/>
      <c r="D32" s="4"/>
      <c r="E32" s="4"/>
      <c r="F32" s="4"/>
      <c r="G32" s="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User-pc</dc:creator>
  <cp:keywords/>
  <dc:description/>
  <cp:lastModifiedBy>Usuario de Windows</cp:lastModifiedBy>
  <cp:lastPrinted>2017-04-06T17:27:50Z</cp:lastPrinted>
  <dcterms:created xsi:type="dcterms:W3CDTF">2016-11-22T21:31:38Z</dcterms:created>
  <dcterms:modified xsi:type="dcterms:W3CDTF">2017-04-06T17:37:02Z</dcterms:modified>
  <cp:category/>
  <cp:version/>
  <cp:contentType/>
  <cp:contentStatus/>
</cp:coreProperties>
</file>