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120" windowWidth="20730" windowHeight="11760" tabRatio="707" firstSheet="3" activeTab="8"/>
  </bookViews>
  <sheets>
    <sheet name="1" sheetId="3" r:id="rId1"/>
    <sheet name="2" sheetId="2" r:id="rId2"/>
    <sheet name="3" sheetId="5" r:id="rId3"/>
    <sheet name="4" sheetId="7" r:id="rId4"/>
    <sheet name="5" sheetId="8" r:id="rId5"/>
    <sheet name="6A" sheetId="9" r:id="rId6"/>
    <sheet name="6B" sheetId="10" r:id="rId7"/>
    <sheet name="6C" sheetId="11" r:id="rId8"/>
    <sheet name="6D" sheetId="12" r:id="rId9"/>
  </sheets>
  <definedNames>
    <definedName name="_xlnm.Print_Area" localSheetId="0">'1'!$A$1:$G$96</definedName>
    <definedName name="_xlnm.Print_Area" localSheetId="1">'2'!$A$1:$I$46</definedName>
    <definedName name="_xlnm.Print_Area" localSheetId="2">'3'!$A$1:$K$31</definedName>
    <definedName name="_xlnm.Print_Area" localSheetId="3">'4'!$A$1:$E$86</definedName>
    <definedName name="_xlnm.Print_Area" localSheetId="4">'5'!$A$1:$I$89</definedName>
    <definedName name="_xlnm.Print_Area" localSheetId="5">'6A'!$A$1:$H$169</definedName>
    <definedName name="_xlnm.Print_Area" localSheetId="6">'6B'!$A$1:$G$39</definedName>
    <definedName name="_xlnm.Print_Area" localSheetId="7">'6C'!$A$1:$H$91</definedName>
    <definedName name="_xlnm.Print_Area" localSheetId="8">'6D'!$A$1:$G$41</definedName>
    <definedName name="OLE_LINK1" localSheetId="0">'1'!$A$1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<sst xmlns="http://schemas.openxmlformats.org/spreadsheetml/2006/main" count="659" uniqueCount="454">
  <si>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</si>
  <si>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</si>
  <si>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</si>
  <si>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</si>
  <si>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</si>
  <si>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</si>
  <si>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</si>
  <si>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</si>
  <si>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</si>
  <si>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</si>
  <si>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</si>
  <si>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</si>
  <si>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</si>
  <si>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</si>
  <si>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</si>
  <si>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</si>
  <si>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</si>
  <si>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</si>
  <si>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</si>
  <si>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</si>
  <si>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</si>
  <si>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</si>
  <si>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</si>
  <si>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</si>
  <si>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</si>
  <si>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</si>
  <si>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</si>
  <si>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</si>
  <si>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</si>
  <si>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</si>
  <si>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</si>
  <si>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</si>
  <si>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</si>
  <si>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</si>
  <si>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</si>
  <si>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</si>
  <si>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</si>
  <si>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</si>
  <si>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</si>
  <si>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</si>
  <si>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</si>
  <si>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</si>
  <si>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</si>
  <si>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</si>
  <si>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</si>
  <si>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</si>
  <si>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</si>
  <si>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</si>
  <si>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</si>
  <si>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</si>
  <si>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</si>
  <si>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</si>
  <si>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</si>
  <si>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</si>
  <si>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</si>
  <si>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</si>
  <si>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</si>
  <si>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</si>
  <si>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</si>
  <si>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</si>
  <si>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</si>
  <si>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</si>
  <si>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</si>
  <si>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</si>
  <si>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</si>
  <si>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</si>
  <si>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</si>
  <si>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</si>
  <si>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</si>
  <si>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</si>
  <si>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</si>
  <si>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</si>
  <si>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</si>
  <si>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</si>
  <si>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</si>
  <si>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</si>
  <si>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</si>
  <si>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</si>
  <si>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</si>
  <si>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</si>
  <si>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</si>
  <si>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</si>
  <si>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</si>
  <si>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</si>
  <si>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</si>
  <si>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</si>
  <si>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</si>
  <si>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</si>
  <si>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</si>
  <si>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</si>
  <si>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</si>
  <si>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</si>
  <si>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</si>
  <si>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</si>
  <si>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</si>
  <si>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</si>
  <si>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</si>
  <si>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</si>
  <si>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</si>
  <si>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</si>
  <si>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</si>
  <si>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</si>
  <si>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</si>
  <si>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</si>
  <si>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</si>
  <si>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</si>
  <si>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</si>
  <si>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</si>
  <si>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</si>
  <si>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</si>
  <si>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</si>
  <si>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</si>
  <si>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</si>
  <si>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</si>
  <si>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</si>
  <si>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</si>
  <si>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</si>
  <si>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</si>
  <si>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</si>
  <si>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</si>
  <si>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</si>
  <si>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</si>
  <si>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</si>
  <si>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</si>
  <si>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</si>
  <si>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</si>
  <si>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</si>
  <si>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</si>
  <si>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</si>
  <si>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</si>
  <si>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</si>
  <si>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</si>
  <si>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</si>
  <si>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</si>
  <si>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</si>
  <si>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</si>
  <si>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</si>
  <si>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</si>
  <si>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</si>
  <si>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</si>
  <si>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</si>
  <si>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</si>
  <si>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</si>
  <si>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</si>
  <si>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</si>
  <si>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</si>
  <si>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</si>
  <si>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</si>
  <si>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</si>
  <si>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</si>
  <si>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</si>
  <si>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</si>
  <si>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</si>
  <si>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</si>
  <si>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</si>
  <si>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</si>
  <si>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</si>
  <si>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</si>
  <si>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</si>
  <si>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</si>
  <si>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</si>
  <si>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</si>
  <si>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</si>
  <si>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</si>
  <si>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</si>
  <si>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</si>
  <si>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</si>
  <si>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</si>
  <si>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</si>
  <si>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</si>
  <si>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</si>
  <si>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</si>
  <si>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</si>
  <si>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</si>
  <si>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</si>
  <si>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</si>
  <si>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</si>
  <si>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</si>
  <si>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</si>
  <si>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</si>
  <si>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</si>
  <si>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</si>
  <si>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</si>
  <si>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</si>
  <si>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</si>
  <si>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</si>
  <si>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</si>
  <si>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</si>
  <si>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</si>
  <si>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</si>
  <si>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</si>
  <si>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</si>
  <si>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</si>
  <si>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</si>
  <si>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</si>
  <si>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</si>
  <si>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</si>
  <si>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</si>
  <si>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</si>
  <si>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</si>
  <si>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</si>
  <si>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</si>
  <si>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</si>
  <si>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</si>
  <si>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</si>
  <si>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</si>
  <si>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</si>
  <si>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</si>
  <si>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</si>
  <si>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</si>
  <si>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</si>
  <si>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</si>
  <si>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</si>
  <si>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</si>
  <si>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</si>
  <si>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</si>
  <si>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</si>
  <si>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</si>
  <si>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</si>
  <si>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</si>
  <si>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</si>
  <si>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</si>
  <si>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</si>
  <si>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</si>
  <si>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</si>
  <si>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</si>
  <si>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</si>
  <si>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</si>
  <si>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</si>
  <si>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</si>
  <si>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</si>
  <si>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</si>
  <si>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</si>
  <si>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</si>
  <si>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</si>
  <si>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</si>
  <si>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</si>
  <si>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</si>
  <si>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</si>
  <si>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</si>
  <si>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</si>
  <si>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</si>
  <si>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</si>
  <si>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</si>
  <si>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</si>
  <si>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</si>
  <si>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</si>
  <si>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</si>
  <si>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</si>
  <si>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</si>
  <si>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</si>
  <si>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</si>
  <si>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</si>
  <si>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</si>
  <si>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</si>
  <si>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</si>
  <si>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</si>
  <si>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</si>
  <si>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</si>
  <si>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</si>
  <si>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</si>
  <si>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</si>
  <si>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</si>
  <si>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</si>
  <si>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</si>
  <si>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</si>
  <si>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</si>
  <si>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</si>
  <si>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</si>
  <si>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</si>
  <si>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</si>
  <si>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</si>
  <si>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</si>
  <si>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</si>
  <si>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</si>
  <si>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</si>
  <si>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</si>
  <si>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</si>
  <si>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</si>
  <si>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</si>
  <si>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</si>
  <si>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</si>
  <si>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</si>
  <si>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</si>
  <si>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</si>
  <si>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</si>
  <si>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</si>
  <si>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</si>
  <si>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</si>
  <si>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</si>
  <si>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</si>
  <si>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</si>
  <si>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</si>
  <si>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</si>
  <si>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</si>
  <si>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</si>
  <si>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</si>
  <si>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</si>
  <si>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</si>
  <si>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</si>
  <si>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</si>
  <si>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</si>
  <si>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</si>
  <si>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</si>
  <si>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</si>
  <si>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</si>
  <si>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</si>
  <si>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</si>
  <si>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</si>
  <si>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</si>
  <si>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</si>
  <si>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</si>
  <si>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</si>
  <si>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</si>
  <si>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</si>
  <si>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</si>
  <si>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</si>
  <si>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</si>
  <si>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</si>
  <si>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</si>
  <si>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</si>
  <si>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</si>
  <si>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</si>
  <si>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</si>
  <si>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</si>
  <si>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</si>
  <si>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</si>
  <si>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</si>
  <si>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</si>
  <si>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</si>
  <si>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</si>
  <si>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</si>
  <si>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</si>
  <si>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</si>
  <si>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</si>
  <si>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</si>
  <si>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</si>
  <si>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</si>
  <si>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</si>
  <si>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</si>
  <si>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</si>
  <si>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</si>
  <si>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</si>
  <si>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</si>
  <si>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</si>
  <si>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</si>
  <si>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</si>
  <si>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</si>
  <si>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</si>
  <si>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</si>
  <si>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</si>
  <si>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</si>
  <si>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</si>
  <si>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</si>
  <si>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</si>
  <si>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</si>
  <si>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</si>
  <si>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</si>
  <si>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</si>
  <si>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</si>
  <si>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</si>
  <si>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</si>
  <si>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</si>
  <si>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</si>
  <si>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</si>
  <si>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</si>
  <si>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</si>
  <si>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</si>
  <si>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</si>
  <si>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</si>
  <si>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</si>
  <si>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</si>
  <si>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</si>
  <si>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</si>
  <si>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</si>
  <si>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</si>
  <si>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</si>
  <si>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</si>
  <si>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</si>
  <si>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</si>
  <si>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</si>
  <si>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</si>
  <si>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</si>
  <si>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</si>
  <si>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</si>
  <si>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</si>
  <si>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</si>
  <si>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</si>
  <si>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</si>
  <si>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</si>
  <si>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</si>
  <si>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</si>
  <si>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</si>
  <si>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</si>
  <si>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</si>
  <si>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</si>
  <si>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</si>
  <si>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</si>
  <si>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</si>
  <si>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</si>
  <si>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</si>
  <si>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</si>
  <si>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</si>
  <si>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</si>
  <si>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</si>
  <si>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</si>
  <si>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</si>
  <si>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</si>
  <si>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</si>
  <si>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</si>
  <si>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</si>
  <si>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</si>
  <si>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</si>
  <si>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</si>
  <si>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</si>
  <si>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</si>
  <si>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</si>
  <si>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</si>
  <si>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</si>
  <si>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</si>
  <si>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</si>
  <si>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</si>
  <si>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</si>
  <si>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</si>
  <si>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</si>
  <si>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</si>
  <si>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</si>
  <si>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</si>
  <si>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</si>
  <si>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</si>
  <si>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</si>
  <si>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</si>
  <si>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</si>
  <si>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</si>
  <si>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es convenio federal, pero no esta etiquetado especificamente a que se aplica</t>
  </si>
  <si>
    <t>CONSEJO ESTATAL DE POBLACION</t>
  </si>
  <si>
    <t>al 31 de diciembre de 2015 (d)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</si>
  <si>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</si>
  <si>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</si>
  <si>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</si>
  <si>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>B</t>
  </si>
  <si>
    <t>C</t>
  </si>
  <si>
    <t>D</t>
  </si>
  <si>
    <t>E</t>
  </si>
  <si>
    <t>F</t>
  </si>
  <si>
    <t>G</t>
  </si>
  <si>
    <t>H</t>
  </si>
  <si>
    <t xml:space="preserve">A. Consejo Estatal de Población </t>
  </si>
  <si>
    <t>31 de diciembre de 2016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</si>
  <si>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</si>
  <si>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Al 31 de Diciembre de 2016 y al 30 de Junio 2017</t>
  </si>
  <si>
    <t xml:space="preserve">Del 1 de enero al 30 de Junio de 2017 </t>
  </si>
  <si>
    <t>Del 1 de enero al 30 de Junio de 2017 (b)</t>
  </si>
  <si>
    <t>Del 1 de enero Al 30 de Junio 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</si>
</sst>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8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3" fillId="0" borderId="8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justify" vertical="center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43" fontId="0" fillId="0" borderId="0" xfId="0" applyNumberFormat="1" applyAlignment="1">
      <alignment wrapText="1"/>
    </xf>
    <xf numFmtId="43" fontId="5" fillId="0" borderId="2" xfId="0" applyNumberFormat="1" applyFont="1" applyBorder="1" applyAlignment="1">
      <alignment horizontal="justify" vertical="center"/>
    </xf>
    <xf numFmtId="43" fontId="0" fillId="0" borderId="0" xfId="0" applyNumberFormat="1" applyAlignment="1">
      <alignment/>
    </xf>
    <xf numFmtId="43" fontId="8" fillId="0" borderId="0" xfId="0" applyNumberFormat="1" applyFont="1" applyBorder="1" applyAlignment="1">
      <alignment horizontal="justify" vertical="center" wrapText="1"/>
    </xf>
    <xf numFmtId="43" fontId="11" fillId="0" borderId="0" xfId="0" applyNumberFormat="1" applyFont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12" fillId="0" borderId="5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5" fillId="0" borderId="0" xfId="0" applyFont="1"/>
    <xf numFmtId="0" fontId="12" fillId="0" borderId="5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justify" vertical="center" wrapText="1"/>
    </xf>
    <xf numFmtId="164" fontId="13" fillId="0" borderId="2" xfId="0" applyNumberFormat="1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justify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justify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wrapText="1"/>
    </xf>
    <xf numFmtId="0" fontId="13" fillId="0" borderId="12" xfId="0" applyFont="1" applyBorder="1" applyAlignment="1">
      <alignment horizontal="justify" vertical="center" wrapText="1"/>
    </xf>
    <xf numFmtId="3" fontId="13" fillId="0" borderId="12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justify" vertical="center" wrapText="1"/>
    </xf>
    <xf numFmtId="3" fontId="4" fillId="0" borderId="5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9" xfId="0" applyBorder="1"/>
    <xf numFmtId="3" fontId="9" fillId="0" borderId="7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 indent="1"/>
    </xf>
    <xf numFmtId="0" fontId="18" fillId="0" borderId="0" xfId="0" applyFont="1"/>
    <xf numFmtId="0" fontId="16" fillId="2" borderId="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3" fontId="17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8" xfId="0" applyFont="1" applyBorder="1" applyAlignment="1">
      <alignment vertical="center" wrapText="1"/>
    </xf>
    <xf numFmtId="43" fontId="17" fillId="0" borderId="1" xfId="0" applyNumberFormat="1" applyFont="1" applyBorder="1" applyAlignment="1">
      <alignment vertical="center" wrapText="1"/>
    </xf>
    <xf numFmtId="3" fontId="17" fillId="0" borderId="1" xfId="0" applyNumberFormat="1" applyFont="1" applyFill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16" fillId="2" borderId="14" xfId="0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2" borderId="13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 wrapText="1"/>
    </xf>
    <xf numFmtId="0" fontId="16" fillId="2" borderId="14" xfId="0" applyFont="1" applyFill="1" applyBorder="1" applyAlignment="1">
      <alignment vertical="center" wrapText="1"/>
    </xf>
    <xf numFmtId="0" fontId="8" fillId="0" borderId="4" xfId="0" applyFont="1" applyBorder="1" applyAlignment="1">
      <alignment horizontal="justify" vertical="center"/>
    </xf>
    <xf numFmtId="0" fontId="8" fillId="0" borderId="17" xfId="0" applyFont="1" applyBorder="1" applyAlignment="1">
      <alignment horizontal="justify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6" xfId="0" applyFont="1" applyBorder="1" applyAlignment="1">
      <alignment horizontal="justify" vertical="center"/>
    </xf>
    <xf numFmtId="0" fontId="2" fillId="0" borderId="1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justify" vertical="center"/>
    </xf>
    <xf numFmtId="0" fontId="2" fillId="0" borderId="19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87</xdr:row>
      <xdr:rowOff>114300</xdr:rowOff>
    </xdr:from>
    <xdr:to>
      <xdr:col>1</xdr:col>
      <xdr:colOff>752475</xdr:colOff>
      <xdr:row>91</xdr:row>
      <xdr:rowOff>19050</xdr:rowOff>
    </xdr:to>
    <xdr:sp macro="" textlink="">
      <xdr:nvSpPr>
        <xdr:cNvPr id="2" name="1 CuadroTexto"/>
        <xdr:cNvSpPr txBox="1"/>
      </xdr:nvSpPr>
      <xdr:spPr>
        <a:xfrm>
          <a:off x="933450" y="19469100"/>
          <a:ext cx="27336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285750</xdr:colOff>
      <xdr:row>87</xdr:row>
      <xdr:rowOff>142875</xdr:rowOff>
    </xdr:from>
    <xdr:to>
      <xdr:col>4</xdr:col>
      <xdr:colOff>2724150</xdr:colOff>
      <xdr:row>91</xdr:row>
      <xdr:rowOff>47625</xdr:rowOff>
    </xdr:to>
    <xdr:sp macro="" textlink="">
      <xdr:nvSpPr>
        <xdr:cNvPr id="3" name="2 CuadroTexto"/>
        <xdr:cNvSpPr txBox="1"/>
      </xdr:nvSpPr>
      <xdr:spPr>
        <a:xfrm>
          <a:off x="4724400" y="19497675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1257300</xdr:colOff>
      <xdr:row>88</xdr:row>
      <xdr:rowOff>85725</xdr:rowOff>
    </xdr:from>
    <xdr:to>
      <xdr:col>1</xdr:col>
      <xdr:colOff>514350</xdr:colOff>
      <xdr:row>88</xdr:row>
      <xdr:rowOff>95250</xdr:rowOff>
    </xdr:to>
    <xdr:cxnSp macro="">
      <xdr:nvCxnSpPr>
        <xdr:cNvPr id="4" name="3 Conector recto"/>
        <xdr:cNvCxnSpPr/>
      </xdr:nvCxnSpPr>
      <xdr:spPr>
        <a:xfrm flipV="1">
          <a:off x="1257300" y="19631025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88</xdr:row>
      <xdr:rowOff>104775</xdr:rowOff>
    </xdr:from>
    <xdr:to>
      <xdr:col>4</xdr:col>
      <xdr:colOff>2247900</xdr:colOff>
      <xdr:row>88</xdr:row>
      <xdr:rowOff>114300</xdr:rowOff>
    </xdr:to>
    <xdr:cxnSp macro="">
      <xdr:nvCxnSpPr>
        <xdr:cNvPr id="5" name="4 Conector recto"/>
        <xdr:cNvCxnSpPr/>
      </xdr:nvCxnSpPr>
      <xdr:spPr>
        <a:xfrm flipV="1">
          <a:off x="5276850" y="19650075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161925</xdr:rowOff>
    </xdr:from>
    <xdr:to>
      <xdr:col>3</xdr:col>
      <xdr:colOff>276225</xdr:colOff>
      <xdr:row>45</xdr:row>
      <xdr:rowOff>66675</xdr:rowOff>
    </xdr:to>
    <xdr:sp macro="" textlink="">
      <xdr:nvSpPr>
        <xdr:cNvPr id="2" name="1 CuadroTexto"/>
        <xdr:cNvSpPr txBox="1"/>
      </xdr:nvSpPr>
      <xdr:spPr>
        <a:xfrm>
          <a:off x="0" y="8362950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4</xdr:col>
      <xdr:colOff>571500</xdr:colOff>
      <xdr:row>42</xdr:row>
      <xdr:rowOff>0</xdr:rowOff>
    </xdr:from>
    <xdr:to>
      <xdr:col>8</xdr:col>
      <xdr:colOff>733425</xdr:colOff>
      <xdr:row>45</xdr:row>
      <xdr:rowOff>95250</xdr:rowOff>
    </xdr:to>
    <xdr:sp macro="" textlink="">
      <xdr:nvSpPr>
        <xdr:cNvPr id="3" name="2 CuadroTexto"/>
        <xdr:cNvSpPr txBox="1"/>
      </xdr:nvSpPr>
      <xdr:spPr>
        <a:xfrm>
          <a:off x="3781425" y="8391525"/>
          <a:ext cx="32099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38100</xdr:colOff>
      <xdr:row>42</xdr:row>
      <xdr:rowOff>142875</xdr:rowOff>
    </xdr:from>
    <xdr:to>
      <xdr:col>3</xdr:col>
      <xdr:colOff>85725</xdr:colOff>
      <xdr:row>42</xdr:row>
      <xdr:rowOff>152400</xdr:rowOff>
    </xdr:to>
    <xdr:cxnSp macro="">
      <xdr:nvCxnSpPr>
        <xdr:cNvPr id="4" name="3 Conector recto"/>
        <xdr:cNvCxnSpPr/>
      </xdr:nvCxnSpPr>
      <xdr:spPr>
        <a:xfrm>
          <a:off x="314325" y="8534400"/>
          <a:ext cx="22193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42</xdr:row>
      <xdr:rowOff>161925</xdr:rowOff>
    </xdr:from>
    <xdr:to>
      <xdr:col>8</xdr:col>
      <xdr:colOff>247650</xdr:colOff>
      <xdr:row>42</xdr:row>
      <xdr:rowOff>161925</xdr:rowOff>
    </xdr:to>
    <xdr:cxnSp macro="">
      <xdr:nvCxnSpPr>
        <xdr:cNvPr id="5" name="4 Conector recto"/>
        <xdr:cNvCxnSpPr/>
      </xdr:nvCxnSpPr>
      <xdr:spPr>
        <a:xfrm>
          <a:off x="4333875" y="8553450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26</xdr:row>
      <xdr:rowOff>114300</xdr:rowOff>
    </xdr:from>
    <xdr:to>
      <xdr:col>3</xdr:col>
      <xdr:colOff>152400</xdr:colOff>
      <xdr:row>30</xdr:row>
      <xdr:rowOff>19050</xdr:rowOff>
    </xdr:to>
    <xdr:sp macro="" textlink="">
      <xdr:nvSpPr>
        <xdr:cNvPr id="2" name="1 CuadroTexto"/>
        <xdr:cNvSpPr txBox="1"/>
      </xdr:nvSpPr>
      <xdr:spPr>
        <a:xfrm>
          <a:off x="876300" y="6210300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4</xdr:col>
      <xdr:colOff>457200</xdr:colOff>
      <xdr:row>26</xdr:row>
      <xdr:rowOff>142875</xdr:rowOff>
    </xdr:from>
    <xdr:to>
      <xdr:col>8</xdr:col>
      <xdr:colOff>609600</xdr:colOff>
      <xdr:row>30</xdr:row>
      <xdr:rowOff>47625</xdr:rowOff>
    </xdr:to>
    <xdr:sp macro="" textlink="">
      <xdr:nvSpPr>
        <xdr:cNvPr id="3" name="2 CuadroTexto"/>
        <xdr:cNvSpPr txBox="1"/>
      </xdr:nvSpPr>
      <xdr:spPr>
        <a:xfrm>
          <a:off x="4667250" y="6238875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1200150</xdr:colOff>
      <xdr:row>27</xdr:row>
      <xdr:rowOff>85725</xdr:rowOff>
    </xdr:from>
    <xdr:to>
      <xdr:col>3</xdr:col>
      <xdr:colOff>142875</xdr:colOff>
      <xdr:row>27</xdr:row>
      <xdr:rowOff>95250</xdr:rowOff>
    </xdr:to>
    <xdr:cxnSp macro="">
      <xdr:nvCxnSpPr>
        <xdr:cNvPr id="4" name="3 Conector recto"/>
        <xdr:cNvCxnSpPr/>
      </xdr:nvCxnSpPr>
      <xdr:spPr>
        <a:xfrm flipV="1">
          <a:off x="1200150" y="6372225"/>
          <a:ext cx="239077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238125</xdr:colOff>
      <xdr:row>27</xdr:row>
      <xdr:rowOff>104775</xdr:rowOff>
    </xdr:from>
    <xdr:to>
      <xdr:col>8</xdr:col>
      <xdr:colOff>219075</xdr:colOff>
      <xdr:row>27</xdr:row>
      <xdr:rowOff>114300</xdr:rowOff>
    </xdr:to>
    <xdr:cxnSp macro="">
      <xdr:nvCxnSpPr>
        <xdr:cNvPr id="5" name="4 Conector recto"/>
        <xdr:cNvCxnSpPr/>
      </xdr:nvCxnSpPr>
      <xdr:spPr>
        <a:xfrm>
          <a:off x="5210175" y="6391275"/>
          <a:ext cx="226695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81</xdr:row>
      <xdr:rowOff>142875</xdr:rowOff>
    </xdr:from>
    <xdr:to>
      <xdr:col>1</xdr:col>
      <xdr:colOff>2266950</xdr:colOff>
      <xdr:row>84</xdr:row>
      <xdr:rowOff>66675</xdr:rowOff>
    </xdr:to>
    <xdr:sp macro="" textlink="">
      <xdr:nvSpPr>
        <xdr:cNvPr id="2" name="1 CuadroTexto"/>
        <xdr:cNvSpPr txBox="1"/>
      </xdr:nvSpPr>
      <xdr:spPr>
        <a:xfrm>
          <a:off x="257175" y="15782925"/>
          <a:ext cx="22669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700" baseline="0"/>
            <a:t>Lic. Patricia López Aldave</a:t>
          </a:r>
        </a:p>
        <a:p>
          <a:pPr algn="ctr"/>
          <a:r>
            <a:rPr lang="es-ES" sz="700" baseline="0"/>
            <a:t>Directora</a:t>
          </a:r>
          <a:endParaRPr lang="es-ES" sz="700"/>
        </a:p>
      </xdr:txBody>
    </xdr:sp>
    <xdr:clientData/>
  </xdr:twoCellAnchor>
  <xdr:twoCellAnchor>
    <xdr:from>
      <xdr:col>1</xdr:col>
      <xdr:colOff>3590925</xdr:colOff>
      <xdr:row>82</xdr:row>
      <xdr:rowOff>0</xdr:rowOff>
    </xdr:from>
    <xdr:to>
      <xdr:col>4</xdr:col>
      <xdr:colOff>714375</xdr:colOff>
      <xdr:row>84</xdr:row>
      <xdr:rowOff>85725</xdr:rowOff>
    </xdr:to>
    <xdr:sp macro="" textlink="">
      <xdr:nvSpPr>
        <xdr:cNvPr id="3" name="2 CuadroTexto"/>
        <xdr:cNvSpPr txBox="1"/>
      </xdr:nvSpPr>
      <xdr:spPr>
        <a:xfrm>
          <a:off x="3848100" y="15830550"/>
          <a:ext cx="28670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700" baseline="0"/>
            <a:t>Lic. Angélica Alonso Vázquez</a:t>
          </a:r>
        </a:p>
        <a:p>
          <a:pPr algn="ctr"/>
          <a:r>
            <a:rPr lang="es-ES" sz="700" baseline="0"/>
            <a:t>Jefa del Departamento Administrativo</a:t>
          </a:r>
          <a:endParaRPr lang="es-ES" sz="700"/>
        </a:p>
      </xdr:txBody>
    </xdr:sp>
    <xdr:clientData/>
  </xdr:twoCellAnchor>
  <xdr:twoCellAnchor>
    <xdr:from>
      <xdr:col>1</xdr:col>
      <xdr:colOff>247650</xdr:colOff>
      <xdr:row>82</xdr:row>
      <xdr:rowOff>57150</xdr:rowOff>
    </xdr:from>
    <xdr:to>
      <xdr:col>1</xdr:col>
      <xdr:colOff>2076450</xdr:colOff>
      <xdr:row>82</xdr:row>
      <xdr:rowOff>57150</xdr:rowOff>
    </xdr:to>
    <xdr:cxnSp macro="">
      <xdr:nvCxnSpPr>
        <xdr:cNvPr id="4" name="3 Conector recto"/>
        <xdr:cNvCxnSpPr/>
      </xdr:nvCxnSpPr>
      <xdr:spPr>
        <a:xfrm>
          <a:off x="504825" y="15887700"/>
          <a:ext cx="18288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82</xdr:row>
      <xdr:rowOff>85725</xdr:rowOff>
    </xdr:from>
    <xdr:to>
      <xdr:col>4</xdr:col>
      <xdr:colOff>276225</xdr:colOff>
      <xdr:row>82</xdr:row>
      <xdr:rowOff>85725</xdr:rowOff>
    </xdr:to>
    <xdr:cxnSp macro="">
      <xdr:nvCxnSpPr>
        <xdr:cNvPr id="5" name="4 Conector recto"/>
        <xdr:cNvCxnSpPr/>
      </xdr:nvCxnSpPr>
      <xdr:spPr>
        <a:xfrm>
          <a:off x="4400550" y="15916275"/>
          <a:ext cx="18764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84</xdr:row>
      <xdr:rowOff>47625</xdr:rowOff>
    </xdr:from>
    <xdr:to>
      <xdr:col>2</xdr:col>
      <xdr:colOff>2428875</xdr:colOff>
      <xdr:row>87</xdr:row>
      <xdr:rowOff>142875</xdr:rowOff>
    </xdr:to>
    <xdr:sp macro="" textlink="">
      <xdr:nvSpPr>
        <xdr:cNvPr id="2" name="1 CuadroTexto"/>
        <xdr:cNvSpPr txBox="1"/>
      </xdr:nvSpPr>
      <xdr:spPr>
        <a:xfrm>
          <a:off x="438150" y="16163925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742950</xdr:colOff>
      <xdr:row>84</xdr:row>
      <xdr:rowOff>85725</xdr:rowOff>
    </xdr:from>
    <xdr:to>
      <xdr:col>8</xdr:col>
      <xdr:colOff>142875</xdr:colOff>
      <xdr:row>87</xdr:row>
      <xdr:rowOff>180975</xdr:rowOff>
    </xdr:to>
    <xdr:sp macro="" textlink="">
      <xdr:nvSpPr>
        <xdr:cNvPr id="3" name="2 CuadroTexto"/>
        <xdr:cNvSpPr txBox="1"/>
      </xdr:nvSpPr>
      <xdr:spPr>
        <a:xfrm>
          <a:off x="4219575" y="16202025"/>
          <a:ext cx="32099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2</xdr:col>
      <xdr:colOff>19050</xdr:colOff>
      <xdr:row>85</xdr:row>
      <xdr:rowOff>28575</xdr:rowOff>
    </xdr:from>
    <xdr:to>
      <xdr:col>2</xdr:col>
      <xdr:colOff>2200275</xdr:colOff>
      <xdr:row>85</xdr:row>
      <xdr:rowOff>38100</xdr:rowOff>
    </xdr:to>
    <xdr:cxnSp macro="">
      <xdr:nvCxnSpPr>
        <xdr:cNvPr id="4" name="3 Conector recto"/>
        <xdr:cNvCxnSpPr/>
      </xdr:nvCxnSpPr>
      <xdr:spPr>
        <a:xfrm flipV="1">
          <a:off x="752475" y="16335375"/>
          <a:ext cx="21812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533400</xdr:colOff>
      <xdr:row>85</xdr:row>
      <xdr:rowOff>47625</xdr:rowOff>
    </xdr:from>
    <xdr:to>
      <xdr:col>7</xdr:col>
      <xdr:colOff>419100</xdr:colOff>
      <xdr:row>85</xdr:row>
      <xdr:rowOff>47625</xdr:rowOff>
    </xdr:to>
    <xdr:cxnSp macro="">
      <xdr:nvCxnSpPr>
        <xdr:cNvPr id="5" name="4 Conector recto"/>
        <xdr:cNvCxnSpPr/>
      </xdr:nvCxnSpPr>
      <xdr:spPr>
        <a:xfrm flipV="1">
          <a:off x="4772025" y="16354425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163</xdr:row>
      <xdr:rowOff>114300</xdr:rowOff>
    </xdr:from>
    <xdr:to>
      <xdr:col>1</xdr:col>
      <xdr:colOff>2724150</xdr:colOff>
      <xdr:row>167</xdr:row>
      <xdr:rowOff>19050</xdr:rowOff>
    </xdr:to>
    <xdr:sp macro="" textlink="">
      <xdr:nvSpPr>
        <xdr:cNvPr id="2" name="1 CuadroTexto"/>
        <xdr:cNvSpPr txBox="1"/>
      </xdr:nvSpPr>
      <xdr:spPr>
        <a:xfrm>
          <a:off x="219075" y="31222950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133350</xdr:colOff>
      <xdr:row>163</xdr:row>
      <xdr:rowOff>152400</xdr:rowOff>
    </xdr:from>
    <xdr:to>
      <xdr:col>7</xdr:col>
      <xdr:colOff>285750</xdr:colOff>
      <xdr:row>167</xdr:row>
      <xdr:rowOff>57150</xdr:rowOff>
    </xdr:to>
    <xdr:sp macro="" textlink="">
      <xdr:nvSpPr>
        <xdr:cNvPr id="3" name="2 CuadroTexto"/>
        <xdr:cNvSpPr txBox="1"/>
      </xdr:nvSpPr>
      <xdr:spPr>
        <a:xfrm>
          <a:off x="4000500" y="3126105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314325</xdr:colOff>
      <xdr:row>164</xdr:row>
      <xdr:rowOff>95250</xdr:rowOff>
    </xdr:from>
    <xdr:to>
      <xdr:col>1</xdr:col>
      <xdr:colOff>2495550</xdr:colOff>
      <xdr:row>164</xdr:row>
      <xdr:rowOff>104775</xdr:rowOff>
    </xdr:to>
    <xdr:cxnSp macro="">
      <xdr:nvCxnSpPr>
        <xdr:cNvPr id="4" name="3 Conector recto"/>
        <xdr:cNvCxnSpPr/>
      </xdr:nvCxnSpPr>
      <xdr:spPr>
        <a:xfrm flipV="1">
          <a:off x="533400" y="31394400"/>
          <a:ext cx="21812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685800</xdr:colOff>
      <xdr:row>164</xdr:row>
      <xdr:rowOff>114300</xdr:rowOff>
    </xdr:from>
    <xdr:to>
      <xdr:col>6</xdr:col>
      <xdr:colOff>571500</xdr:colOff>
      <xdr:row>164</xdr:row>
      <xdr:rowOff>114300</xdr:rowOff>
    </xdr:to>
    <xdr:cxnSp macro="">
      <xdr:nvCxnSpPr>
        <xdr:cNvPr id="5" name="4 Conector recto"/>
        <xdr:cNvCxnSpPr/>
      </xdr:nvCxnSpPr>
      <xdr:spPr>
        <a:xfrm flipV="1">
          <a:off x="4552950" y="31413450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142875</xdr:rowOff>
    </xdr:from>
    <xdr:to>
      <xdr:col>2</xdr:col>
      <xdr:colOff>390525</xdr:colOff>
      <xdr:row>37</xdr:row>
      <xdr:rowOff>47625</xdr:rowOff>
    </xdr:to>
    <xdr:sp macro="" textlink="">
      <xdr:nvSpPr>
        <xdr:cNvPr id="2" name="1 CuadroTexto"/>
        <xdr:cNvSpPr txBox="1"/>
      </xdr:nvSpPr>
      <xdr:spPr>
        <a:xfrm>
          <a:off x="0" y="6486525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2</xdr:col>
      <xdr:colOff>495300</xdr:colOff>
      <xdr:row>33</xdr:row>
      <xdr:rowOff>133350</xdr:rowOff>
    </xdr:from>
    <xdr:to>
      <xdr:col>6</xdr:col>
      <xdr:colOff>647700</xdr:colOff>
      <xdr:row>37</xdr:row>
      <xdr:rowOff>38100</xdr:rowOff>
    </xdr:to>
    <xdr:sp macro="" textlink="">
      <xdr:nvSpPr>
        <xdr:cNvPr id="3" name="2 CuadroTexto"/>
        <xdr:cNvSpPr txBox="1"/>
      </xdr:nvSpPr>
      <xdr:spPr>
        <a:xfrm>
          <a:off x="2828925" y="647700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314325</xdr:colOff>
      <xdr:row>34</xdr:row>
      <xdr:rowOff>114300</xdr:rowOff>
    </xdr:from>
    <xdr:to>
      <xdr:col>2</xdr:col>
      <xdr:colOff>152400</xdr:colOff>
      <xdr:row>34</xdr:row>
      <xdr:rowOff>123825</xdr:rowOff>
    </xdr:to>
    <xdr:cxnSp macro="">
      <xdr:nvCxnSpPr>
        <xdr:cNvPr id="4" name="3 Conector recto"/>
        <xdr:cNvCxnSpPr/>
      </xdr:nvCxnSpPr>
      <xdr:spPr>
        <a:xfrm flipV="1">
          <a:off x="314325" y="6648450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34</xdr:row>
      <xdr:rowOff>95250</xdr:rowOff>
    </xdr:from>
    <xdr:to>
      <xdr:col>6</xdr:col>
      <xdr:colOff>171450</xdr:colOff>
      <xdr:row>34</xdr:row>
      <xdr:rowOff>104775</xdr:rowOff>
    </xdr:to>
    <xdr:cxnSp macro="">
      <xdr:nvCxnSpPr>
        <xdr:cNvPr id="5" name="4 Conector recto"/>
        <xdr:cNvCxnSpPr/>
      </xdr:nvCxnSpPr>
      <xdr:spPr>
        <a:xfrm flipV="1">
          <a:off x="3381375" y="6629400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87</xdr:row>
      <xdr:rowOff>57150</xdr:rowOff>
    </xdr:from>
    <xdr:to>
      <xdr:col>2</xdr:col>
      <xdr:colOff>609600</xdr:colOff>
      <xdr:row>90</xdr:row>
      <xdr:rowOff>152400</xdr:rowOff>
    </xdr:to>
    <xdr:sp macro="" textlink="">
      <xdr:nvSpPr>
        <xdr:cNvPr id="2" name="1 CuadroTexto"/>
        <xdr:cNvSpPr txBox="1"/>
      </xdr:nvSpPr>
      <xdr:spPr>
        <a:xfrm>
          <a:off x="123825" y="16744950"/>
          <a:ext cx="34099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0</xdr:colOff>
      <xdr:row>87</xdr:row>
      <xdr:rowOff>76200</xdr:rowOff>
    </xdr:from>
    <xdr:to>
      <xdr:col>7</xdr:col>
      <xdr:colOff>161925</xdr:colOff>
      <xdr:row>90</xdr:row>
      <xdr:rowOff>171450</xdr:rowOff>
    </xdr:to>
    <xdr:sp macro="" textlink="">
      <xdr:nvSpPr>
        <xdr:cNvPr id="3" name="2 CuadroTexto"/>
        <xdr:cNvSpPr txBox="1"/>
      </xdr:nvSpPr>
      <xdr:spPr>
        <a:xfrm>
          <a:off x="3686175" y="16764000"/>
          <a:ext cx="32099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152400</xdr:colOff>
      <xdr:row>88</xdr:row>
      <xdr:rowOff>38100</xdr:rowOff>
    </xdr:from>
    <xdr:to>
      <xdr:col>2</xdr:col>
      <xdr:colOff>371475</xdr:colOff>
      <xdr:row>88</xdr:row>
      <xdr:rowOff>47625</xdr:rowOff>
    </xdr:to>
    <xdr:cxnSp macro="">
      <xdr:nvCxnSpPr>
        <xdr:cNvPr id="4" name="3 Conector recto"/>
        <xdr:cNvCxnSpPr/>
      </xdr:nvCxnSpPr>
      <xdr:spPr>
        <a:xfrm flipV="1">
          <a:off x="438150" y="16916400"/>
          <a:ext cx="28575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552450</xdr:colOff>
      <xdr:row>88</xdr:row>
      <xdr:rowOff>38100</xdr:rowOff>
    </xdr:from>
    <xdr:to>
      <xdr:col>6</xdr:col>
      <xdr:colOff>438150</xdr:colOff>
      <xdr:row>88</xdr:row>
      <xdr:rowOff>38100</xdr:rowOff>
    </xdr:to>
    <xdr:cxnSp macro="">
      <xdr:nvCxnSpPr>
        <xdr:cNvPr id="5" name="4 Conector recto"/>
        <xdr:cNvCxnSpPr/>
      </xdr:nvCxnSpPr>
      <xdr:spPr>
        <a:xfrm flipV="1">
          <a:off x="4238625" y="16916400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36</xdr:row>
      <xdr:rowOff>38100</xdr:rowOff>
    </xdr:from>
    <xdr:to>
      <xdr:col>1</xdr:col>
      <xdr:colOff>657225</xdr:colOff>
      <xdr:row>39</xdr:row>
      <xdr:rowOff>133350</xdr:rowOff>
    </xdr:to>
    <xdr:sp macro="" textlink="">
      <xdr:nvSpPr>
        <xdr:cNvPr id="2" name="1 CuadroTexto"/>
        <xdr:cNvSpPr txBox="1"/>
      </xdr:nvSpPr>
      <xdr:spPr>
        <a:xfrm>
          <a:off x="238125" y="6991350"/>
          <a:ext cx="28956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2</xdr:col>
      <xdr:colOff>285750</xdr:colOff>
      <xdr:row>36</xdr:row>
      <xdr:rowOff>76200</xdr:rowOff>
    </xdr:from>
    <xdr:to>
      <xdr:col>6</xdr:col>
      <xdr:colOff>438150</xdr:colOff>
      <xdr:row>39</xdr:row>
      <xdr:rowOff>171450</xdr:rowOff>
    </xdr:to>
    <xdr:sp macro="" textlink="">
      <xdr:nvSpPr>
        <xdr:cNvPr id="3" name="2 CuadroTexto"/>
        <xdr:cNvSpPr txBox="1"/>
      </xdr:nvSpPr>
      <xdr:spPr>
        <a:xfrm>
          <a:off x="3524250" y="702945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552450</xdr:colOff>
      <xdr:row>37</xdr:row>
      <xdr:rowOff>19050</xdr:rowOff>
    </xdr:from>
    <xdr:to>
      <xdr:col>1</xdr:col>
      <xdr:colOff>419100</xdr:colOff>
      <xdr:row>37</xdr:row>
      <xdr:rowOff>19050</xdr:rowOff>
    </xdr:to>
    <xdr:cxnSp macro="">
      <xdr:nvCxnSpPr>
        <xdr:cNvPr id="4" name="3 Conector recto"/>
        <xdr:cNvCxnSpPr/>
      </xdr:nvCxnSpPr>
      <xdr:spPr>
        <a:xfrm flipV="1">
          <a:off x="552450" y="7162800"/>
          <a:ext cx="23431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37</xdr:row>
      <xdr:rowOff>28575</xdr:rowOff>
    </xdr:from>
    <xdr:to>
      <xdr:col>6</xdr:col>
      <xdr:colOff>38100</xdr:colOff>
      <xdr:row>37</xdr:row>
      <xdr:rowOff>38100</xdr:rowOff>
    </xdr:to>
    <xdr:cxnSp macro="">
      <xdr:nvCxnSpPr>
        <xdr:cNvPr id="5" name="4 Conector recto"/>
        <xdr:cNvCxnSpPr/>
      </xdr:nvCxnSpPr>
      <xdr:spPr>
        <a:xfrm flipV="1">
          <a:off x="4067175" y="7172325"/>
          <a:ext cx="22574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zoomScale="120" zoomScaleNormal="120" zoomScaleSheetLayoutView="120" zoomScalePageLayoutView="50" workbookViewId="0" topLeftCell="A67">
      <selection activeCell="C62" sqref="C62"/>
    </sheetView>
  </sheetViews>
  <sheetFormatPr defaultColWidth="11.421875" defaultRowHeight="15"/>
  <cols>
    <col min="1" max="1" width="43.7109375" style="0" customWidth="1"/>
    <col min="5" max="5" width="43.7109375" style="0" customWidth="1"/>
    <col min="6" max="6" width="11.421875" style="0" customWidth="1"/>
    <col min="8" max="8" width="12.8515625" style="0" bestFit="1" customWidth="1"/>
  </cols>
  <sheetData>
    <row r="1" spans="1:7" ht="15">
      <c r="A1" s="138" t="s">
        <v>435</v>
      </c>
      <c r="B1" s="139"/>
      <c r="C1" s="139"/>
      <c r="D1" s="139"/>
      <c r="E1" s="139"/>
      <c r="F1" s="139"/>
      <c r="G1" s="140"/>
    </row>
    <row r="2" spans="1:7" ht="15" customHeight="1">
      <c r="A2" s="141" t="s">
        <v>0</v>
      </c>
      <c r="B2" s="142"/>
      <c r="C2" s="142"/>
      <c r="D2" s="142"/>
      <c r="E2" s="142"/>
      <c r="F2" s="142"/>
      <c r="G2" s="143"/>
    </row>
    <row r="3" spans="1:7" ht="15" customHeight="1">
      <c r="A3" s="141" t="s">
        <v>450</v>
      </c>
      <c r="B3" s="142"/>
      <c r="C3" s="142"/>
      <c r="D3" s="142"/>
      <c r="E3" s="142"/>
      <c r="F3" s="142"/>
      <c r="G3" s="143"/>
    </row>
    <row r="4" spans="1:7" ht="15.75" thickBot="1">
      <c r="A4" s="144" t="s">
        <v>1</v>
      </c>
      <c r="B4" s="145"/>
      <c r="C4" s="145"/>
      <c r="D4" s="145"/>
      <c r="E4" s="145"/>
      <c r="F4" s="145"/>
      <c r="G4" s="146"/>
    </row>
    <row r="5" spans="1:7" s="46" customFormat="1" ht="21" customHeight="1" thickBot="1">
      <c r="A5" s="5" t="s">
        <v>2</v>
      </c>
      <c r="B5" s="6">
        <v>2017</v>
      </c>
      <c r="C5" s="6" t="s">
        <v>448</v>
      </c>
      <c r="D5" s="7"/>
      <c r="E5" s="8" t="s">
        <v>2</v>
      </c>
      <c r="F5" s="6">
        <v>2017</v>
      </c>
      <c r="G5" s="6" t="s">
        <v>448</v>
      </c>
    </row>
    <row r="6" spans="1:7" s="46" customFormat="1" ht="15">
      <c r="A6" s="65" t="s">
        <v>3</v>
      </c>
      <c r="B6" s="66"/>
      <c r="C6" s="66"/>
      <c r="D6" s="67"/>
      <c r="E6" s="66" t="s">
        <v>4</v>
      </c>
      <c r="F6" s="66"/>
      <c r="G6" s="3"/>
    </row>
    <row r="7" spans="1:7" s="46" customFormat="1" ht="15">
      <c r="A7" s="65" t="s">
        <v>5</v>
      </c>
      <c r="B7" s="68"/>
      <c r="C7" s="68"/>
      <c r="D7" s="67"/>
      <c r="E7" s="66" t="s">
        <v>6</v>
      </c>
      <c r="F7" s="68"/>
      <c r="G7" s="4"/>
    </row>
    <row r="8" spans="1:7" s="46" customFormat="1" ht="22.5">
      <c r="A8" s="69" t="s">
        <v>7</v>
      </c>
      <c r="B8" s="81">
        <v>230107</v>
      </c>
      <c r="C8" s="81">
        <v>54055</v>
      </c>
      <c r="D8" s="67"/>
      <c r="E8" s="68" t="s">
        <v>8</v>
      </c>
      <c r="F8" s="81">
        <v>14966</v>
      </c>
      <c r="G8" s="81">
        <v>13875</v>
      </c>
    </row>
    <row r="9" spans="1:7" s="46" customFormat="1" ht="15">
      <c r="A9" s="69" t="s">
        <v>9</v>
      </c>
      <c r="B9" s="81">
        <v>0</v>
      </c>
      <c r="C9" s="81">
        <v>0</v>
      </c>
      <c r="D9" s="67"/>
      <c r="E9" s="68" t="s">
        <v>10</v>
      </c>
      <c r="F9" s="81">
        <v>0</v>
      </c>
      <c r="G9" s="81">
        <v>0</v>
      </c>
    </row>
    <row r="10" spans="1:7" s="46" customFormat="1" ht="15">
      <c r="A10" s="69" t="s">
        <v>11</v>
      </c>
      <c r="B10" s="81">
        <v>230107</v>
      </c>
      <c r="C10" s="81">
        <v>54055</v>
      </c>
      <c r="D10" s="67"/>
      <c r="E10" s="68" t="s">
        <v>12</v>
      </c>
      <c r="F10" s="81">
        <v>0</v>
      </c>
      <c r="G10" s="81">
        <v>0</v>
      </c>
    </row>
    <row r="11" spans="1:7" s="46" customFormat="1" ht="15">
      <c r="A11" s="69" t="s">
        <v>13</v>
      </c>
      <c r="B11" s="81"/>
      <c r="C11" s="81">
        <v>0</v>
      </c>
      <c r="D11" s="67"/>
      <c r="E11" s="68" t="s">
        <v>14</v>
      </c>
      <c r="F11" s="81">
        <v>0</v>
      </c>
      <c r="G11" s="81">
        <v>0</v>
      </c>
    </row>
    <row r="12" spans="1:7" s="46" customFormat="1" ht="15">
      <c r="A12" s="69" t="s">
        <v>15</v>
      </c>
      <c r="B12" s="81">
        <v>0</v>
      </c>
      <c r="C12" s="81">
        <v>0</v>
      </c>
      <c r="D12" s="67"/>
      <c r="E12" s="68" t="s">
        <v>16</v>
      </c>
      <c r="F12" s="81">
        <v>0</v>
      </c>
      <c r="G12" s="81">
        <v>0</v>
      </c>
    </row>
    <row r="13" spans="1:9" s="46" customFormat="1" ht="15">
      <c r="A13" s="69" t="s">
        <v>17</v>
      </c>
      <c r="B13" s="81">
        <v>0</v>
      </c>
      <c r="C13" s="81">
        <v>0</v>
      </c>
      <c r="D13" s="67"/>
      <c r="E13" s="68" t="s">
        <v>18</v>
      </c>
      <c r="F13" s="81">
        <v>0</v>
      </c>
      <c r="G13" s="81">
        <v>0</v>
      </c>
      <c r="I13" s="59"/>
    </row>
    <row r="14" spans="1:7" s="46" customFormat="1" ht="22.5">
      <c r="A14" s="69" t="s">
        <v>19</v>
      </c>
      <c r="B14" s="81">
        <v>0</v>
      </c>
      <c r="C14" s="81">
        <v>0</v>
      </c>
      <c r="D14" s="67"/>
      <c r="E14" s="68" t="s">
        <v>20</v>
      </c>
      <c r="F14" s="81">
        <v>0</v>
      </c>
      <c r="G14" s="81">
        <v>0</v>
      </c>
    </row>
    <row r="15" spans="1:7" s="46" customFormat="1" ht="15">
      <c r="A15" s="69" t="s">
        <v>21</v>
      </c>
      <c r="B15" s="81">
        <v>0</v>
      </c>
      <c r="C15" s="81">
        <v>0</v>
      </c>
      <c r="D15" s="67"/>
      <c r="E15" s="68" t="s">
        <v>22</v>
      </c>
      <c r="F15" s="81">
        <v>14966</v>
      </c>
      <c r="G15" s="81">
        <v>13875</v>
      </c>
    </row>
    <row r="16" spans="1:7" s="46" customFormat="1" ht="22.5">
      <c r="A16" s="70" t="s">
        <v>23</v>
      </c>
      <c r="B16" s="81">
        <v>18050</v>
      </c>
      <c r="C16" s="81">
        <v>11956</v>
      </c>
      <c r="D16" s="67"/>
      <c r="E16" s="68" t="s">
        <v>24</v>
      </c>
      <c r="F16" s="81">
        <v>0</v>
      </c>
      <c r="G16" s="81">
        <v>0</v>
      </c>
    </row>
    <row r="17" spans="1:7" s="46" customFormat="1" ht="15">
      <c r="A17" s="69" t="s">
        <v>25</v>
      </c>
      <c r="B17" s="81">
        <v>0</v>
      </c>
      <c r="C17" s="81">
        <v>0</v>
      </c>
      <c r="D17" s="67"/>
      <c r="E17" s="68" t="s">
        <v>26</v>
      </c>
      <c r="F17" s="81">
        <v>0</v>
      </c>
      <c r="G17" s="81">
        <v>0</v>
      </c>
    </row>
    <row r="18" spans="1:7" s="46" customFormat="1" ht="15">
      <c r="A18" s="69" t="s">
        <v>27</v>
      </c>
      <c r="B18" s="81">
        <v>0</v>
      </c>
      <c r="C18" s="81">
        <v>0</v>
      </c>
      <c r="D18" s="67"/>
      <c r="E18" s="68" t="s">
        <v>28</v>
      </c>
      <c r="F18" s="81">
        <f>+F19+F20+F21</f>
        <v>0</v>
      </c>
      <c r="G18" s="81">
        <f>+G19+G20+G21</f>
        <v>0</v>
      </c>
    </row>
    <row r="19" spans="1:7" s="46" customFormat="1" ht="15">
      <c r="A19" s="69" t="s">
        <v>29</v>
      </c>
      <c r="B19" s="81">
        <v>18050</v>
      </c>
      <c r="C19" s="81">
        <v>11956</v>
      </c>
      <c r="D19" s="67"/>
      <c r="E19" s="68" t="s">
        <v>30</v>
      </c>
      <c r="F19" s="81">
        <v>0</v>
      </c>
      <c r="G19" s="81">
        <v>0</v>
      </c>
    </row>
    <row r="20" spans="1:7" s="46" customFormat="1" ht="22.5">
      <c r="A20" s="69" t="s">
        <v>31</v>
      </c>
      <c r="B20" s="81">
        <v>0</v>
      </c>
      <c r="C20" s="81">
        <v>0</v>
      </c>
      <c r="D20" s="67"/>
      <c r="E20" s="68" t="s">
        <v>32</v>
      </c>
      <c r="F20" s="81">
        <v>0</v>
      </c>
      <c r="G20" s="81">
        <v>0</v>
      </c>
    </row>
    <row r="21" spans="1:7" s="46" customFormat="1" ht="15">
      <c r="A21" s="69" t="s">
        <v>33</v>
      </c>
      <c r="B21" s="81">
        <v>0</v>
      </c>
      <c r="C21" s="81">
        <v>0</v>
      </c>
      <c r="D21" s="67"/>
      <c r="E21" s="68" t="s">
        <v>34</v>
      </c>
      <c r="F21" s="81">
        <v>0</v>
      </c>
      <c r="G21" s="81">
        <v>0</v>
      </c>
    </row>
    <row r="22" spans="1:7" s="46" customFormat="1" ht="22.5">
      <c r="A22" s="69" t="s">
        <v>35</v>
      </c>
      <c r="B22" s="81">
        <v>0</v>
      </c>
      <c r="C22" s="81">
        <v>0</v>
      </c>
      <c r="D22" s="67"/>
      <c r="E22" s="68" t="s">
        <v>36</v>
      </c>
      <c r="F22" s="81">
        <f>+F23+F24</f>
        <v>0</v>
      </c>
      <c r="G22" s="81">
        <f>+G23+G24</f>
        <v>0</v>
      </c>
    </row>
    <row r="23" spans="1:7" s="46" customFormat="1" ht="22.5">
      <c r="A23" s="69" t="s">
        <v>37</v>
      </c>
      <c r="B23" s="81">
        <v>0</v>
      </c>
      <c r="C23" s="81">
        <v>0</v>
      </c>
      <c r="D23" s="67"/>
      <c r="E23" s="68" t="s">
        <v>38</v>
      </c>
      <c r="F23" s="81">
        <v>0</v>
      </c>
      <c r="G23" s="81">
        <v>0</v>
      </c>
    </row>
    <row r="24" spans="1:7" s="46" customFormat="1" ht="22.5">
      <c r="A24" s="69" t="s">
        <v>39</v>
      </c>
      <c r="B24" s="81">
        <f>+B25+B26+B27+B28+B29</f>
        <v>0</v>
      </c>
      <c r="C24" s="81">
        <v>0</v>
      </c>
      <c r="D24" s="67"/>
      <c r="E24" s="68" t="s">
        <v>40</v>
      </c>
      <c r="F24" s="81">
        <v>0</v>
      </c>
      <c r="G24" s="81">
        <v>0</v>
      </c>
    </row>
    <row r="25" spans="1:7" s="46" customFormat="1" ht="22.5">
      <c r="A25" s="69" t="s">
        <v>41</v>
      </c>
      <c r="B25" s="81">
        <v>0</v>
      </c>
      <c r="C25" s="81">
        <v>0</v>
      </c>
      <c r="D25" s="67"/>
      <c r="E25" s="68" t="s">
        <v>42</v>
      </c>
      <c r="F25" s="81">
        <v>0</v>
      </c>
      <c r="G25" s="81">
        <v>0</v>
      </c>
    </row>
    <row r="26" spans="1:7" s="46" customFormat="1" ht="22.5">
      <c r="A26" s="69" t="s">
        <v>43</v>
      </c>
      <c r="B26" s="81">
        <v>0</v>
      </c>
      <c r="C26" s="81">
        <v>0</v>
      </c>
      <c r="D26" s="67"/>
      <c r="E26" s="68" t="s">
        <v>44</v>
      </c>
      <c r="F26" s="81">
        <f>+F27+F28+F29</f>
        <v>0</v>
      </c>
      <c r="G26" s="81">
        <f>+G27+G28+G29</f>
        <v>0</v>
      </c>
    </row>
    <row r="27" spans="1:7" s="46" customFormat="1" ht="22.5">
      <c r="A27" s="69" t="s">
        <v>45</v>
      </c>
      <c r="B27" s="81">
        <v>0</v>
      </c>
      <c r="C27" s="81">
        <v>0</v>
      </c>
      <c r="D27" s="67"/>
      <c r="E27" s="68" t="s">
        <v>46</v>
      </c>
      <c r="F27" s="81">
        <v>0</v>
      </c>
      <c r="G27" s="81">
        <v>0</v>
      </c>
    </row>
    <row r="28" spans="1:7" s="46" customFormat="1" ht="15">
      <c r="A28" s="69" t="s">
        <v>47</v>
      </c>
      <c r="B28" s="81">
        <v>0</v>
      </c>
      <c r="C28" s="81">
        <v>0</v>
      </c>
      <c r="D28" s="67"/>
      <c r="E28" s="68" t="s">
        <v>48</v>
      </c>
      <c r="F28" s="81">
        <v>0</v>
      </c>
      <c r="G28" s="81">
        <v>0</v>
      </c>
    </row>
    <row r="29" spans="1:7" s="46" customFormat="1" ht="22.5">
      <c r="A29" s="69" t="s">
        <v>49</v>
      </c>
      <c r="B29" s="81">
        <v>0</v>
      </c>
      <c r="C29" s="81">
        <v>0</v>
      </c>
      <c r="D29" s="67"/>
      <c r="E29" s="68" t="s">
        <v>50</v>
      </c>
      <c r="F29" s="81">
        <v>0</v>
      </c>
      <c r="G29" s="81">
        <v>0</v>
      </c>
    </row>
    <row r="30" spans="1:7" s="46" customFormat="1" ht="22.5">
      <c r="A30" s="69" t="s">
        <v>51</v>
      </c>
      <c r="B30" s="81">
        <f>+B31+B32+B33+B34+B35</f>
        <v>0</v>
      </c>
      <c r="C30" s="81">
        <f>+C31+C32+C33+C34+C35</f>
        <v>0</v>
      </c>
      <c r="D30" s="67"/>
      <c r="E30" s="68" t="s">
        <v>52</v>
      </c>
      <c r="F30" s="81">
        <f>+F31+F32+F33+F34+F35+F36</f>
        <v>0</v>
      </c>
      <c r="G30" s="81">
        <f>+G31+G32+G33+G34+G35+G36</f>
        <v>0</v>
      </c>
    </row>
    <row r="31" spans="1:7" s="46" customFormat="1" ht="15">
      <c r="A31" s="69" t="s">
        <v>53</v>
      </c>
      <c r="B31" s="81">
        <v>0</v>
      </c>
      <c r="C31" s="81">
        <v>0</v>
      </c>
      <c r="D31" s="67"/>
      <c r="E31" s="68" t="s">
        <v>54</v>
      </c>
      <c r="F31" s="81">
        <v>0</v>
      </c>
      <c r="G31" s="81">
        <v>0</v>
      </c>
    </row>
    <row r="32" spans="1:7" s="46" customFormat="1" ht="15">
      <c r="A32" s="69" t="s">
        <v>55</v>
      </c>
      <c r="B32" s="81">
        <v>0</v>
      </c>
      <c r="C32" s="81">
        <v>0</v>
      </c>
      <c r="D32" s="67"/>
      <c r="E32" s="68" t="s">
        <v>56</v>
      </c>
      <c r="F32" s="81">
        <v>0</v>
      </c>
      <c r="G32" s="81">
        <v>0</v>
      </c>
    </row>
    <row r="33" spans="1:7" s="46" customFormat="1" ht="15">
      <c r="A33" s="69" t="s">
        <v>57</v>
      </c>
      <c r="B33" s="81">
        <v>0</v>
      </c>
      <c r="C33" s="81">
        <v>0</v>
      </c>
      <c r="D33" s="67"/>
      <c r="E33" s="68" t="s">
        <v>58</v>
      </c>
      <c r="F33" s="81">
        <v>0</v>
      </c>
      <c r="G33" s="81">
        <v>0</v>
      </c>
    </row>
    <row r="34" spans="1:7" s="46" customFormat="1" ht="22.5">
      <c r="A34" s="69" t="s">
        <v>59</v>
      </c>
      <c r="B34" s="81">
        <v>0</v>
      </c>
      <c r="C34" s="81">
        <v>0</v>
      </c>
      <c r="D34" s="67"/>
      <c r="E34" s="68" t="s">
        <v>60</v>
      </c>
      <c r="F34" s="81">
        <v>0</v>
      </c>
      <c r="G34" s="81">
        <v>0</v>
      </c>
    </row>
    <row r="35" spans="1:7" s="46" customFormat="1" ht="22.5">
      <c r="A35" s="69" t="s">
        <v>61</v>
      </c>
      <c r="B35" s="81">
        <v>0</v>
      </c>
      <c r="C35" s="81">
        <v>0</v>
      </c>
      <c r="D35" s="67"/>
      <c r="E35" s="68" t="s">
        <v>62</v>
      </c>
      <c r="F35" s="81">
        <v>0</v>
      </c>
      <c r="G35" s="81">
        <v>0</v>
      </c>
    </row>
    <row r="36" spans="1:7" s="46" customFormat="1" ht="15">
      <c r="A36" s="69" t="s">
        <v>63</v>
      </c>
      <c r="B36" s="81">
        <v>0</v>
      </c>
      <c r="C36" s="81">
        <v>0</v>
      </c>
      <c r="D36" s="67"/>
      <c r="E36" s="68" t="s">
        <v>64</v>
      </c>
      <c r="F36" s="81">
        <v>0</v>
      </c>
      <c r="G36" s="81">
        <v>0</v>
      </c>
    </row>
    <row r="37" spans="1:7" s="46" customFormat="1" ht="22.5">
      <c r="A37" s="69" t="s">
        <v>65</v>
      </c>
      <c r="B37" s="81">
        <f>+B38+B39</f>
        <v>0</v>
      </c>
      <c r="C37" s="81">
        <f>+C38+C39</f>
        <v>0</v>
      </c>
      <c r="D37" s="67"/>
      <c r="E37" s="68" t="s">
        <v>66</v>
      </c>
      <c r="F37" s="81">
        <f>+F38+F39+F40</f>
        <v>0</v>
      </c>
      <c r="G37" s="81">
        <f>+G38+G39+G40</f>
        <v>0</v>
      </c>
    </row>
    <row r="38" spans="1:7" s="46" customFormat="1" ht="22.5">
      <c r="A38" s="69" t="s">
        <v>67</v>
      </c>
      <c r="B38" s="81">
        <v>0</v>
      </c>
      <c r="C38" s="81">
        <v>0</v>
      </c>
      <c r="D38" s="67"/>
      <c r="E38" s="68" t="s">
        <v>68</v>
      </c>
      <c r="F38" s="81">
        <v>0</v>
      </c>
      <c r="G38" s="81">
        <v>0</v>
      </c>
    </row>
    <row r="39" spans="1:7" s="46" customFormat="1" ht="15">
      <c r="A39" s="69" t="s">
        <v>69</v>
      </c>
      <c r="B39" s="81">
        <v>0</v>
      </c>
      <c r="C39" s="81">
        <v>0</v>
      </c>
      <c r="D39" s="67"/>
      <c r="E39" s="68" t="s">
        <v>70</v>
      </c>
      <c r="F39" s="81">
        <v>0</v>
      </c>
      <c r="G39" s="81">
        <v>0</v>
      </c>
    </row>
    <row r="40" spans="1:7" s="46" customFormat="1" ht="15">
      <c r="A40" s="69" t="s">
        <v>71</v>
      </c>
      <c r="B40" s="81">
        <f>+B41+B42+B43+B44</f>
        <v>0</v>
      </c>
      <c r="C40" s="81">
        <f>+C41+C42+C43+C44</f>
        <v>0</v>
      </c>
      <c r="D40" s="67"/>
      <c r="E40" s="68" t="s">
        <v>72</v>
      </c>
      <c r="F40" s="81">
        <v>0</v>
      </c>
      <c r="G40" s="81">
        <v>0</v>
      </c>
    </row>
    <row r="41" spans="1:7" s="46" customFormat="1" ht="15">
      <c r="A41" s="69" t="s">
        <v>73</v>
      </c>
      <c r="B41" s="81">
        <v>0</v>
      </c>
      <c r="C41" s="81">
        <v>0</v>
      </c>
      <c r="D41" s="67"/>
      <c r="E41" s="68" t="s">
        <v>74</v>
      </c>
      <c r="F41" s="81">
        <f>+F42+F43+F44</f>
        <v>0</v>
      </c>
      <c r="G41" s="81">
        <f>+G42+G43+G44</f>
        <v>0</v>
      </c>
    </row>
    <row r="42" spans="1:7" s="46" customFormat="1" ht="15">
      <c r="A42" s="69" t="s">
        <v>75</v>
      </c>
      <c r="B42" s="81">
        <v>0</v>
      </c>
      <c r="C42" s="81">
        <v>0</v>
      </c>
      <c r="D42" s="67"/>
      <c r="E42" s="68" t="s">
        <v>76</v>
      </c>
      <c r="F42" s="81">
        <v>0</v>
      </c>
      <c r="G42" s="81">
        <v>0</v>
      </c>
    </row>
    <row r="43" spans="1:7" s="46" customFormat="1" ht="22.5">
      <c r="A43" s="69" t="s">
        <v>77</v>
      </c>
      <c r="B43" s="81">
        <v>0</v>
      </c>
      <c r="C43" s="81">
        <v>0</v>
      </c>
      <c r="D43" s="67"/>
      <c r="E43" s="68" t="s">
        <v>78</v>
      </c>
      <c r="F43" s="81">
        <v>0</v>
      </c>
      <c r="G43" s="81">
        <v>0</v>
      </c>
    </row>
    <row r="44" spans="1:7" s="46" customFormat="1" ht="15">
      <c r="A44" s="69" t="s">
        <v>79</v>
      </c>
      <c r="B44" s="81">
        <v>0</v>
      </c>
      <c r="C44" s="81">
        <v>0</v>
      </c>
      <c r="D44" s="67"/>
      <c r="E44" s="68" t="s">
        <v>80</v>
      </c>
      <c r="F44" s="81">
        <v>0</v>
      </c>
      <c r="G44" s="81">
        <v>0</v>
      </c>
    </row>
    <row r="45" spans="1:7" s="46" customFormat="1" ht="15">
      <c r="A45" s="69"/>
      <c r="B45" s="81"/>
      <c r="C45" s="81"/>
      <c r="D45" s="67"/>
      <c r="E45" s="68"/>
      <c r="F45" s="81"/>
      <c r="G45" s="81"/>
    </row>
    <row r="46" spans="1:7" s="104" customFormat="1" ht="23.25" thickBot="1">
      <c r="A46" s="73" t="s">
        <v>81</v>
      </c>
      <c r="B46" s="103">
        <v>248157</v>
      </c>
      <c r="C46" s="103">
        <f>+C8+C16+C24+C30+C36+C37+C40</f>
        <v>66011</v>
      </c>
      <c r="D46" s="74"/>
      <c r="E46" s="75" t="s">
        <v>82</v>
      </c>
      <c r="F46" s="103">
        <f>+F8+F18+F22+F25+F26+F30+F37+F41</f>
        <v>14966</v>
      </c>
      <c r="G46" s="103">
        <f>+G8+G18+G22+G25+G26+G30+G37+G41</f>
        <v>13875</v>
      </c>
    </row>
    <row r="47" spans="1:7" s="46" customFormat="1" ht="15.75" thickBot="1">
      <c r="A47" s="105"/>
      <c r="B47" s="106"/>
      <c r="C47" s="106"/>
      <c r="D47" s="105"/>
      <c r="E47" s="105"/>
      <c r="F47" s="106"/>
      <c r="G47" s="106"/>
    </row>
    <row r="48" spans="1:7" s="46" customFormat="1" ht="15">
      <c r="A48" s="65" t="s">
        <v>83</v>
      </c>
      <c r="B48" s="81"/>
      <c r="C48" s="81"/>
      <c r="D48" s="102"/>
      <c r="E48" s="68" t="s">
        <v>84</v>
      </c>
      <c r="F48" s="81"/>
      <c r="G48" s="81"/>
    </row>
    <row r="49" spans="1:7" s="46" customFormat="1" ht="15">
      <c r="A49" s="69" t="s">
        <v>85</v>
      </c>
      <c r="B49" s="81">
        <v>0</v>
      </c>
      <c r="C49" s="81">
        <v>0</v>
      </c>
      <c r="D49" s="67"/>
      <c r="E49" s="68" t="s">
        <v>86</v>
      </c>
      <c r="F49" s="81">
        <v>0</v>
      </c>
      <c r="G49" s="81">
        <v>0</v>
      </c>
    </row>
    <row r="50" spans="1:7" s="46" customFormat="1" ht="15">
      <c r="A50" s="69" t="s">
        <v>87</v>
      </c>
      <c r="B50" s="81">
        <v>0</v>
      </c>
      <c r="C50" s="81">
        <v>0</v>
      </c>
      <c r="D50" s="67"/>
      <c r="E50" s="68" t="s">
        <v>88</v>
      </c>
      <c r="F50" s="81">
        <v>0</v>
      </c>
      <c r="G50" s="81">
        <v>0</v>
      </c>
    </row>
    <row r="51" spans="1:7" s="46" customFormat="1" ht="22.5">
      <c r="A51" s="69" t="s">
        <v>89</v>
      </c>
      <c r="B51" s="81">
        <v>0</v>
      </c>
      <c r="C51" s="81">
        <v>0</v>
      </c>
      <c r="D51" s="67"/>
      <c r="E51" s="68" t="s">
        <v>90</v>
      </c>
      <c r="F51" s="81">
        <v>0</v>
      </c>
      <c r="G51" s="81">
        <v>0</v>
      </c>
    </row>
    <row r="52" spans="1:7" s="46" customFormat="1" ht="15">
      <c r="A52" s="69" t="s">
        <v>91</v>
      </c>
      <c r="B52" s="81">
        <v>281228</v>
      </c>
      <c r="C52" s="81">
        <v>281228</v>
      </c>
      <c r="D52" s="67"/>
      <c r="E52" s="68" t="s">
        <v>92</v>
      </c>
      <c r="F52" s="81">
        <v>0</v>
      </c>
      <c r="G52" s="81">
        <v>0</v>
      </c>
    </row>
    <row r="53" spans="1:7" s="46" customFormat="1" ht="22.5">
      <c r="A53" s="69" t="s">
        <v>93</v>
      </c>
      <c r="B53" s="81">
        <v>0</v>
      </c>
      <c r="C53" s="81">
        <v>0</v>
      </c>
      <c r="D53" s="67"/>
      <c r="E53" s="68" t="s">
        <v>94</v>
      </c>
      <c r="F53" s="81">
        <v>0</v>
      </c>
      <c r="G53" s="81">
        <v>0</v>
      </c>
    </row>
    <row r="54" spans="1:7" s="46" customFormat="1" ht="22.5">
      <c r="A54" s="69" t="s">
        <v>95</v>
      </c>
      <c r="B54" s="81">
        <v>0</v>
      </c>
      <c r="C54" s="81">
        <v>0</v>
      </c>
      <c r="D54" s="71"/>
      <c r="E54" s="68" t="s">
        <v>96</v>
      </c>
      <c r="F54" s="81">
        <v>0</v>
      </c>
      <c r="G54" s="81">
        <v>0</v>
      </c>
    </row>
    <row r="55" spans="1:7" s="46" customFormat="1" ht="15">
      <c r="A55" s="69" t="s">
        <v>97</v>
      </c>
      <c r="B55" s="81">
        <v>0</v>
      </c>
      <c r="C55" s="81">
        <v>0</v>
      </c>
      <c r="D55" s="71"/>
      <c r="E55" s="66"/>
      <c r="F55" s="81"/>
      <c r="G55" s="81"/>
    </row>
    <row r="56" spans="1:7" s="46" customFormat="1" ht="22.5">
      <c r="A56" s="69" t="s">
        <v>98</v>
      </c>
      <c r="B56" s="81">
        <v>0</v>
      </c>
      <c r="C56" s="81">
        <v>0</v>
      </c>
      <c r="D56" s="71"/>
      <c r="E56" s="66" t="s">
        <v>99</v>
      </c>
      <c r="F56" s="81">
        <f>+F49+F50+F51+F52+F53+F54</f>
        <v>0</v>
      </c>
      <c r="G56" s="81">
        <f>+G49+G50+G51+G52+G53+G54</f>
        <v>0</v>
      </c>
    </row>
    <row r="57" spans="1:7" s="46" customFormat="1" ht="15">
      <c r="A57" s="69" t="s">
        <v>100</v>
      </c>
      <c r="B57" s="81">
        <v>0</v>
      </c>
      <c r="C57" s="81">
        <v>0</v>
      </c>
      <c r="D57" s="67"/>
      <c r="E57" s="72"/>
      <c r="F57" s="81"/>
      <c r="G57" s="81"/>
    </row>
    <row r="58" spans="1:7" s="46" customFormat="1" ht="15">
      <c r="A58" s="69"/>
      <c r="B58" s="81"/>
      <c r="C58" s="81"/>
      <c r="D58" s="67"/>
      <c r="E58" s="66" t="s">
        <v>101</v>
      </c>
      <c r="F58" s="81">
        <f>+F46+F56</f>
        <v>14966</v>
      </c>
      <c r="G58" s="81">
        <f>+G46+G56</f>
        <v>13875</v>
      </c>
    </row>
    <row r="59" spans="1:7" s="46" customFormat="1" ht="22.5">
      <c r="A59" s="65" t="s">
        <v>102</v>
      </c>
      <c r="B59" s="85">
        <f>+B52</f>
        <v>281228</v>
      </c>
      <c r="C59" s="85">
        <f>+C52</f>
        <v>281228</v>
      </c>
      <c r="D59" s="67"/>
      <c r="E59" s="68"/>
      <c r="F59" s="81"/>
      <c r="G59" s="81"/>
    </row>
    <row r="60" spans="1:7" s="46" customFormat="1" ht="15">
      <c r="A60" s="69"/>
      <c r="B60" s="85"/>
      <c r="C60" s="85"/>
      <c r="D60" s="71"/>
      <c r="E60" s="66" t="s">
        <v>103</v>
      </c>
      <c r="F60" s="81"/>
      <c r="G60" s="81"/>
    </row>
    <row r="61" spans="1:7" s="46" customFormat="1" ht="15">
      <c r="A61" s="65" t="s">
        <v>104</v>
      </c>
      <c r="B61" s="85">
        <v>529386</v>
      </c>
      <c r="C61" s="85">
        <f>+C46+C59</f>
        <v>347239</v>
      </c>
      <c r="D61" s="67"/>
      <c r="E61" s="66"/>
      <c r="F61" s="81"/>
      <c r="G61" s="81"/>
    </row>
    <row r="62" spans="1:7" s="46" customFormat="1" ht="22.5">
      <c r="A62" s="69"/>
      <c r="B62" s="78"/>
      <c r="C62" s="78"/>
      <c r="D62" s="67"/>
      <c r="E62" s="66" t="s">
        <v>105</v>
      </c>
      <c r="F62" s="81">
        <f>+F63+F64+F65</f>
        <v>0</v>
      </c>
      <c r="G62" s="81">
        <f>+G63+G64+G65</f>
        <v>0</v>
      </c>
    </row>
    <row r="63" spans="1:7" s="46" customFormat="1" ht="15">
      <c r="A63" s="69"/>
      <c r="B63" s="78"/>
      <c r="C63" s="78"/>
      <c r="D63" s="67"/>
      <c r="E63" s="68" t="s">
        <v>106</v>
      </c>
      <c r="F63" s="81">
        <v>0</v>
      </c>
      <c r="G63" s="81">
        <v>0</v>
      </c>
    </row>
    <row r="64" spans="1:7" s="46" customFormat="1" ht="15">
      <c r="A64" s="69"/>
      <c r="B64" s="78"/>
      <c r="C64" s="78"/>
      <c r="D64" s="67"/>
      <c r="E64" s="68" t="s">
        <v>107</v>
      </c>
      <c r="F64" s="81">
        <v>0</v>
      </c>
      <c r="G64" s="81">
        <v>0</v>
      </c>
    </row>
    <row r="65" spans="1:7" s="46" customFormat="1" ht="15">
      <c r="A65" s="69"/>
      <c r="B65" s="78"/>
      <c r="C65" s="78"/>
      <c r="D65" s="67"/>
      <c r="E65" s="68" t="s">
        <v>108</v>
      </c>
      <c r="F65" s="81">
        <v>0</v>
      </c>
      <c r="G65" s="81">
        <v>0</v>
      </c>
    </row>
    <row r="66" spans="1:7" s="46" customFormat="1" ht="15">
      <c r="A66" s="69"/>
      <c r="B66" s="78"/>
      <c r="C66" s="78"/>
      <c r="D66" s="67"/>
      <c r="E66" s="68"/>
      <c r="F66" s="81"/>
      <c r="G66" s="81"/>
    </row>
    <row r="67" spans="1:7" s="46" customFormat="1" ht="22.5">
      <c r="A67" s="69"/>
      <c r="B67" s="78"/>
      <c r="C67" s="78"/>
      <c r="D67" s="67"/>
      <c r="E67" s="66" t="s">
        <v>109</v>
      </c>
      <c r="F67" s="85">
        <v>514419</v>
      </c>
      <c r="G67" s="85">
        <v>333364</v>
      </c>
    </row>
    <row r="68" spans="1:8" s="46" customFormat="1" ht="15">
      <c r="A68" s="69"/>
      <c r="B68" s="78"/>
      <c r="C68" s="78"/>
      <c r="D68" s="67"/>
      <c r="E68" s="68" t="s">
        <v>110</v>
      </c>
      <c r="F68" s="81">
        <v>232236</v>
      </c>
      <c r="G68" s="81">
        <v>52136</v>
      </c>
      <c r="H68" s="59"/>
    </row>
    <row r="69" spans="1:7" s="46" customFormat="1" ht="15">
      <c r="A69" s="69"/>
      <c r="B69" s="78"/>
      <c r="C69" s="78"/>
      <c r="D69" s="67"/>
      <c r="E69" s="68" t="s">
        <v>111</v>
      </c>
      <c r="F69" s="81">
        <v>955</v>
      </c>
      <c r="G69" s="81">
        <v>0</v>
      </c>
    </row>
    <row r="70" spans="1:7" s="46" customFormat="1" ht="15">
      <c r="A70" s="69"/>
      <c r="B70" s="78"/>
      <c r="C70" s="78"/>
      <c r="D70" s="67"/>
      <c r="E70" s="68" t="s">
        <v>112</v>
      </c>
      <c r="F70" s="81">
        <v>0</v>
      </c>
      <c r="G70" s="81">
        <v>0</v>
      </c>
    </row>
    <row r="71" spans="1:7" s="46" customFormat="1" ht="15">
      <c r="A71" s="69"/>
      <c r="B71" s="78"/>
      <c r="C71" s="78"/>
      <c r="D71" s="67"/>
      <c r="E71" s="68" t="s">
        <v>113</v>
      </c>
      <c r="F71" s="81">
        <v>0</v>
      </c>
      <c r="G71" s="81">
        <v>0</v>
      </c>
    </row>
    <row r="72" spans="1:7" s="46" customFormat="1" ht="15">
      <c r="A72" s="69"/>
      <c r="B72" s="78"/>
      <c r="C72" s="78"/>
      <c r="D72" s="67"/>
      <c r="E72" s="68" t="s">
        <v>114</v>
      </c>
      <c r="F72" s="81">
        <v>281228</v>
      </c>
      <c r="G72" s="81">
        <v>281228</v>
      </c>
    </row>
    <row r="73" spans="1:7" s="46" customFormat="1" ht="15">
      <c r="A73" s="69"/>
      <c r="B73" s="78"/>
      <c r="C73" s="78"/>
      <c r="D73" s="67"/>
      <c r="E73" s="68"/>
      <c r="F73" s="81"/>
      <c r="G73" s="81"/>
    </row>
    <row r="74" spans="1:7" s="46" customFormat="1" ht="22.5">
      <c r="A74" s="69"/>
      <c r="B74" s="78"/>
      <c r="C74" s="78"/>
      <c r="D74" s="67"/>
      <c r="E74" s="66" t="s">
        <v>115</v>
      </c>
      <c r="F74" s="81">
        <f>+F75+F76</f>
        <v>0</v>
      </c>
      <c r="G74" s="81">
        <f>+G75+G76</f>
        <v>0</v>
      </c>
    </row>
    <row r="75" spans="1:7" s="46" customFormat="1" ht="15">
      <c r="A75" s="69"/>
      <c r="B75" s="78"/>
      <c r="C75" s="78"/>
      <c r="D75" s="67"/>
      <c r="E75" s="68" t="s">
        <v>116</v>
      </c>
      <c r="F75" s="81">
        <v>0</v>
      </c>
      <c r="G75" s="81">
        <v>0</v>
      </c>
    </row>
    <row r="76" spans="1:7" s="46" customFormat="1" ht="15">
      <c r="A76" s="69"/>
      <c r="B76" s="78"/>
      <c r="C76" s="78"/>
      <c r="D76" s="67"/>
      <c r="E76" s="68" t="s">
        <v>117</v>
      </c>
      <c r="F76" s="81">
        <v>0</v>
      </c>
      <c r="G76" s="81">
        <v>0</v>
      </c>
    </row>
    <row r="77" spans="1:7" s="46" customFormat="1" ht="15">
      <c r="A77" s="69"/>
      <c r="B77" s="78"/>
      <c r="C77" s="78"/>
      <c r="D77" s="67"/>
      <c r="E77" s="68"/>
      <c r="F77" s="81"/>
      <c r="G77" s="81"/>
    </row>
    <row r="78" spans="1:7" s="46" customFormat="1" ht="22.5">
      <c r="A78" s="69"/>
      <c r="B78" s="78"/>
      <c r="C78" s="78"/>
      <c r="D78" s="67"/>
      <c r="E78" s="66" t="s">
        <v>118</v>
      </c>
      <c r="F78" s="85">
        <f>+F62+F67+F74</f>
        <v>514419</v>
      </c>
      <c r="G78" s="85">
        <f>+G62+G67+G74</f>
        <v>333364</v>
      </c>
    </row>
    <row r="79" spans="1:7" s="46" customFormat="1" ht="15">
      <c r="A79" s="69"/>
      <c r="B79" s="78"/>
      <c r="C79" s="78"/>
      <c r="D79" s="67"/>
      <c r="E79" s="68"/>
      <c r="F79" s="81"/>
      <c r="G79" s="81"/>
    </row>
    <row r="80" spans="1:7" s="46" customFormat="1" ht="22.5">
      <c r="A80" s="69"/>
      <c r="B80" s="78"/>
      <c r="C80" s="78"/>
      <c r="D80" s="67"/>
      <c r="E80" s="66" t="s">
        <v>119</v>
      </c>
      <c r="F80" s="85">
        <f>+F58+F78</f>
        <v>529385</v>
      </c>
      <c r="G80" s="85">
        <f>+G58+G78</f>
        <v>347239</v>
      </c>
    </row>
    <row r="81" spans="1:7" s="46" customFormat="1" ht="15.75" thickBot="1">
      <c r="A81" s="73"/>
      <c r="B81" s="79"/>
      <c r="C81" s="79"/>
      <c r="D81" s="74"/>
      <c r="E81" s="75"/>
      <c r="F81" s="79"/>
      <c r="G81" s="80"/>
    </row>
    <row r="82" spans="1:6" ht="15">
      <c r="A82" s="76"/>
      <c r="B82" s="76"/>
      <c r="C82" s="76"/>
      <c r="D82" s="76"/>
      <c r="E82" s="76"/>
      <c r="F82" s="76"/>
    </row>
    <row r="83" spans="1:6" ht="15">
      <c r="A83" s="76"/>
      <c r="B83" s="76"/>
      <c r="C83" s="76"/>
      <c r="D83" s="76"/>
      <c r="E83" s="76"/>
      <c r="F83" s="76"/>
    </row>
  </sheetData>
  <mergeCells count="4">
    <mergeCell ref="A1:G1"/>
    <mergeCell ref="A2:G2"/>
    <mergeCell ref="A3:G3"/>
    <mergeCell ref="A4:G4"/>
  </mergeCells>
  <printOptions horizontalCentered="1"/>
  <pageMargins left="0.7086614173228347" right="0.7086614173228347" top="0.58" bottom="0.28" header="0.31496062992125984" footer="0.2362204724409449"/>
  <pageSetup horizontalDpi="600" verticalDpi="600" orientation="landscape" scale="64" r:id="rId2"/>
  <rowBreaks count="1" manualBreakCount="1">
    <brk id="46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BreakPreview" zoomScale="140" zoomScaleSheetLayoutView="140" zoomScalePageLayoutView="140" workbookViewId="0" topLeftCell="A1">
      <selection activeCell="G21" sqref="G21"/>
    </sheetView>
  </sheetViews>
  <sheetFormatPr defaultColWidth="11.421875" defaultRowHeight="15"/>
  <cols>
    <col min="1" max="1" width="4.140625" style="0" customWidth="1"/>
    <col min="2" max="2" width="21.140625" style="0" customWidth="1"/>
    <col min="11" max="11" width="13.8515625" style="0" bestFit="1" customWidth="1"/>
  </cols>
  <sheetData>
    <row r="1" spans="1:9" ht="15.75" thickBot="1">
      <c r="A1" s="158" t="s">
        <v>435</v>
      </c>
      <c r="B1" s="159"/>
      <c r="C1" s="159"/>
      <c r="D1" s="159"/>
      <c r="E1" s="159"/>
      <c r="F1" s="159"/>
      <c r="G1" s="159"/>
      <c r="H1" s="159"/>
      <c r="I1" s="160"/>
    </row>
    <row r="2" spans="1:9" ht="15.75" thickBot="1">
      <c r="A2" s="161" t="s">
        <v>120</v>
      </c>
      <c r="B2" s="162"/>
      <c r="C2" s="162"/>
      <c r="D2" s="162"/>
      <c r="E2" s="162"/>
      <c r="F2" s="162"/>
      <c r="G2" s="162"/>
      <c r="H2" s="162"/>
      <c r="I2" s="163"/>
    </row>
    <row r="3" spans="1:9" ht="15.75" thickBot="1">
      <c r="A3" s="161" t="s">
        <v>451</v>
      </c>
      <c r="B3" s="162"/>
      <c r="C3" s="162"/>
      <c r="D3" s="162"/>
      <c r="E3" s="162"/>
      <c r="F3" s="162"/>
      <c r="G3" s="162"/>
      <c r="H3" s="162"/>
      <c r="I3" s="163"/>
    </row>
    <row r="4" spans="1:9" ht="15.75" thickBot="1">
      <c r="A4" s="161" t="s">
        <v>1</v>
      </c>
      <c r="B4" s="162"/>
      <c r="C4" s="162"/>
      <c r="D4" s="162"/>
      <c r="E4" s="162"/>
      <c r="F4" s="162"/>
      <c r="G4" s="162"/>
      <c r="H4" s="162"/>
      <c r="I4" s="163"/>
    </row>
    <row r="5" spans="1:9" ht="16.5">
      <c r="A5" s="164" t="s">
        <v>121</v>
      </c>
      <c r="B5" s="165"/>
      <c r="C5" s="1" t="s">
        <v>122</v>
      </c>
      <c r="D5" s="168" t="s">
        <v>123</v>
      </c>
      <c r="E5" s="168" t="s">
        <v>124</v>
      </c>
      <c r="F5" s="168" t="s">
        <v>125</v>
      </c>
      <c r="G5" s="1" t="s">
        <v>126</v>
      </c>
      <c r="H5" s="168" t="s">
        <v>128</v>
      </c>
      <c r="I5" s="168" t="s">
        <v>129</v>
      </c>
    </row>
    <row r="6" spans="1:9" ht="25.5" thickBot="1">
      <c r="A6" s="166"/>
      <c r="B6" s="167"/>
      <c r="C6" s="2" t="s">
        <v>436</v>
      </c>
      <c r="D6" s="169"/>
      <c r="E6" s="169"/>
      <c r="F6" s="169"/>
      <c r="G6" s="2" t="s">
        <v>127</v>
      </c>
      <c r="H6" s="169"/>
      <c r="I6" s="169"/>
    </row>
    <row r="7" spans="1:9" s="43" customFormat="1" ht="15">
      <c r="A7" s="170"/>
      <c r="B7" s="171"/>
      <c r="C7" s="44"/>
      <c r="D7" s="44"/>
      <c r="E7" s="44"/>
      <c r="F7" s="44"/>
      <c r="G7" s="44"/>
      <c r="H7" s="44"/>
      <c r="I7" s="44"/>
    </row>
    <row r="8" spans="1:9" s="43" customFormat="1" ht="15">
      <c r="A8" s="150" t="s">
        <v>130</v>
      </c>
      <c r="B8" s="151"/>
      <c r="C8" s="84">
        <f>+C9+C13</f>
        <v>0</v>
      </c>
      <c r="D8" s="84">
        <f aca="true" t="shared" si="0" ref="D8:I8">+D9+D13</f>
        <v>0</v>
      </c>
      <c r="E8" s="84">
        <f t="shared" si="0"/>
        <v>0</v>
      </c>
      <c r="F8" s="84">
        <f t="shared" si="0"/>
        <v>0</v>
      </c>
      <c r="G8" s="84">
        <v>0</v>
      </c>
      <c r="H8" s="84">
        <f t="shared" si="0"/>
        <v>0</v>
      </c>
      <c r="I8" s="84">
        <f t="shared" si="0"/>
        <v>0</v>
      </c>
    </row>
    <row r="9" spans="1:9" s="43" customFormat="1" ht="15">
      <c r="A9" s="150" t="s">
        <v>131</v>
      </c>
      <c r="B9" s="151"/>
      <c r="C9" s="84">
        <f>+C10+C11+C12</f>
        <v>0</v>
      </c>
      <c r="D9" s="84">
        <f aca="true" t="shared" si="1" ref="D9:I9">+D10+D11+D12</f>
        <v>0</v>
      </c>
      <c r="E9" s="84">
        <f t="shared" si="1"/>
        <v>0</v>
      </c>
      <c r="F9" s="84">
        <f t="shared" si="1"/>
        <v>0</v>
      </c>
      <c r="G9" s="84">
        <v>0</v>
      </c>
      <c r="H9" s="84">
        <f t="shared" si="1"/>
        <v>0</v>
      </c>
      <c r="I9" s="84">
        <f t="shared" si="1"/>
        <v>0</v>
      </c>
    </row>
    <row r="10" spans="1:9" s="43" customFormat="1" ht="15">
      <c r="A10" s="47"/>
      <c r="B10" s="45" t="s">
        <v>132</v>
      </c>
      <c r="C10" s="84">
        <v>0</v>
      </c>
      <c r="D10" s="84">
        <v>0</v>
      </c>
      <c r="E10" s="84">
        <v>0</v>
      </c>
      <c r="F10" s="84">
        <v>0</v>
      </c>
      <c r="G10" s="84">
        <f aca="true" t="shared" si="2" ref="G10:G18">+C10+D10-E10+F10</f>
        <v>0</v>
      </c>
      <c r="H10" s="84">
        <v>0</v>
      </c>
      <c r="I10" s="84">
        <v>0</v>
      </c>
    </row>
    <row r="11" spans="1:9" s="43" customFormat="1" ht="15">
      <c r="A11" s="48"/>
      <c r="B11" s="45" t="s">
        <v>133</v>
      </c>
      <c r="C11" s="84">
        <v>0</v>
      </c>
      <c r="D11" s="84">
        <v>0</v>
      </c>
      <c r="E11" s="84">
        <v>0</v>
      </c>
      <c r="F11" s="84">
        <v>0</v>
      </c>
      <c r="G11" s="84">
        <f t="shared" si="2"/>
        <v>0</v>
      </c>
      <c r="H11" s="84">
        <v>0</v>
      </c>
      <c r="I11" s="84">
        <v>0</v>
      </c>
    </row>
    <row r="12" spans="1:9" s="43" customFormat="1" ht="15">
      <c r="A12" s="48"/>
      <c r="B12" s="45" t="s">
        <v>134</v>
      </c>
      <c r="C12" s="84">
        <v>0</v>
      </c>
      <c r="D12" s="84">
        <v>0</v>
      </c>
      <c r="E12" s="84">
        <v>0</v>
      </c>
      <c r="F12" s="84">
        <v>0</v>
      </c>
      <c r="G12" s="84">
        <f t="shared" si="2"/>
        <v>0</v>
      </c>
      <c r="H12" s="84">
        <v>0</v>
      </c>
      <c r="I12" s="84">
        <v>0</v>
      </c>
    </row>
    <row r="13" spans="1:9" s="43" customFormat="1" ht="15">
      <c r="A13" s="150" t="s">
        <v>135</v>
      </c>
      <c r="B13" s="151"/>
      <c r="C13" s="84">
        <f>+C14+C15+C16</f>
        <v>0</v>
      </c>
      <c r="D13" s="84">
        <f aca="true" t="shared" si="3" ref="D13:I13">+D14+D15+D16</f>
        <v>0</v>
      </c>
      <c r="E13" s="84">
        <f t="shared" si="3"/>
        <v>0</v>
      </c>
      <c r="F13" s="84">
        <f t="shared" si="3"/>
        <v>0</v>
      </c>
      <c r="G13" s="84">
        <v>0</v>
      </c>
      <c r="H13" s="84">
        <f t="shared" si="3"/>
        <v>0</v>
      </c>
      <c r="I13" s="84">
        <f t="shared" si="3"/>
        <v>0</v>
      </c>
    </row>
    <row r="14" spans="1:9" s="43" customFormat="1" ht="15">
      <c r="A14" s="47"/>
      <c r="B14" s="45" t="s">
        <v>136</v>
      </c>
      <c r="C14" s="84">
        <v>0</v>
      </c>
      <c r="D14" s="84">
        <v>0</v>
      </c>
      <c r="E14" s="84">
        <v>0</v>
      </c>
      <c r="F14" s="84">
        <v>0</v>
      </c>
      <c r="G14" s="84">
        <f t="shared" si="2"/>
        <v>0</v>
      </c>
      <c r="H14" s="84">
        <v>0</v>
      </c>
      <c r="I14" s="84">
        <v>0</v>
      </c>
    </row>
    <row r="15" spans="1:9" s="43" customFormat="1" ht="15">
      <c r="A15" s="48"/>
      <c r="B15" s="45" t="s">
        <v>137</v>
      </c>
      <c r="C15" s="84">
        <v>0</v>
      </c>
      <c r="D15" s="84">
        <v>0</v>
      </c>
      <c r="E15" s="84">
        <v>0</v>
      </c>
      <c r="F15" s="84">
        <v>0</v>
      </c>
      <c r="G15" s="84">
        <f t="shared" si="2"/>
        <v>0</v>
      </c>
      <c r="H15" s="84">
        <v>0</v>
      </c>
      <c r="I15" s="84">
        <v>0</v>
      </c>
    </row>
    <row r="16" spans="1:9" s="43" customFormat="1" ht="15">
      <c r="A16" s="48"/>
      <c r="B16" s="45" t="s">
        <v>138</v>
      </c>
      <c r="C16" s="84">
        <v>0</v>
      </c>
      <c r="D16" s="84">
        <v>0</v>
      </c>
      <c r="E16" s="84">
        <v>0</v>
      </c>
      <c r="F16" s="84">
        <v>0</v>
      </c>
      <c r="G16" s="84">
        <f t="shared" si="2"/>
        <v>0</v>
      </c>
      <c r="H16" s="84">
        <v>0</v>
      </c>
      <c r="I16" s="84">
        <v>0</v>
      </c>
    </row>
    <row r="17" spans="1:11" s="43" customFormat="1" ht="15">
      <c r="A17" s="150" t="s">
        <v>139</v>
      </c>
      <c r="B17" s="151"/>
      <c r="C17" s="84">
        <v>109566</v>
      </c>
      <c r="D17" s="107">
        <v>1116768</v>
      </c>
      <c r="E17" s="107">
        <v>1211368</v>
      </c>
      <c r="F17" s="108">
        <v>0</v>
      </c>
      <c r="G17" s="108">
        <v>14966</v>
      </c>
      <c r="H17" s="107">
        <v>0</v>
      </c>
      <c r="I17" s="107">
        <v>0</v>
      </c>
      <c r="K17" s="61"/>
    </row>
    <row r="18" spans="1:9" s="43" customFormat="1" ht="15">
      <c r="A18" s="48"/>
      <c r="B18" s="45"/>
      <c r="C18" s="84"/>
      <c r="D18" s="84"/>
      <c r="E18" s="84"/>
      <c r="F18" s="84"/>
      <c r="G18" s="84">
        <f t="shared" si="2"/>
        <v>0</v>
      </c>
      <c r="H18" s="84"/>
      <c r="I18" s="84"/>
    </row>
    <row r="19" spans="1:9" s="43" customFormat="1" ht="16.5" customHeight="1">
      <c r="A19" s="150" t="s">
        <v>140</v>
      </c>
      <c r="B19" s="151"/>
      <c r="C19" s="84">
        <f>+C8+C17</f>
        <v>109566</v>
      </c>
      <c r="D19" s="84">
        <f aca="true" t="shared" si="4" ref="D19:I19">+D8+D17</f>
        <v>1116768</v>
      </c>
      <c r="E19" s="84">
        <f t="shared" si="4"/>
        <v>1211368</v>
      </c>
      <c r="F19" s="83">
        <f t="shared" si="4"/>
        <v>0</v>
      </c>
      <c r="G19" s="83">
        <v>14696</v>
      </c>
      <c r="H19" s="84">
        <f t="shared" si="4"/>
        <v>0</v>
      </c>
      <c r="I19" s="84">
        <f t="shared" si="4"/>
        <v>0</v>
      </c>
    </row>
    <row r="20" spans="1:9" s="43" customFormat="1" ht="15">
      <c r="A20" s="150"/>
      <c r="B20" s="151"/>
      <c r="C20" s="84"/>
      <c r="D20" s="84"/>
      <c r="E20" s="84"/>
      <c r="F20" s="84"/>
      <c r="G20" s="84"/>
      <c r="H20" s="84"/>
      <c r="I20" s="84"/>
    </row>
    <row r="21" spans="1:9" s="43" customFormat="1" ht="15">
      <c r="A21" s="150" t="s">
        <v>141</v>
      </c>
      <c r="B21" s="151"/>
      <c r="C21" s="84"/>
      <c r="D21" s="84"/>
      <c r="E21" s="84"/>
      <c r="F21" s="84"/>
      <c r="G21" s="84"/>
      <c r="H21" s="84"/>
      <c r="I21" s="84"/>
    </row>
    <row r="22" spans="1:9" s="43" customFormat="1" ht="15">
      <c r="A22" s="152" t="s">
        <v>142</v>
      </c>
      <c r="B22" s="153"/>
      <c r="C22" s="84">
        <v>0</v>
      </c>
      <c r="D22" s="84">
        <v>0</v>
      </c>
      <c r="E22" s="84">
        <v>0</v>
      </c>
      <c r="F22" s="84">
        <v>0</v>
      </c>
      <c r="G22" s="84">
        <f>+C22+D22-E22+F22</f>
        <v>0</v>
      </c>
      <c r="H22" s="84">
        <v>0</v>
      </c>
      <c r="I22" s="84">
        <v>0</v>
      </c>
    </row>
    <row r="23" spans="1:9" s="43" customFormat="1" ht="15">
      <c r="A23" s="152" t="s">
        <v>143</v>
      </c>
      <c r="B23" s="153"/>
      <c r="C23" s="84">
        <v>0</v>
      </c>
      <c r="D23" s="84">
        <v>0</v>
      </c>
      <c r="E23" s="84">
        <v>0</v>
      </c>
      <c r="F23" s="84">
        <v>0</v>
      </c>
      <c r="G23" s="84">
        <f aca="true" t="shared" si="5" ref="G23:G24">+C23+D23-E23+F23</f>
        <v>0</v>
      </c>
      <c r="H23" s="84">
        <v>0</v>
      </c>
      <c r="I23" s="84">
        <v>0</v>
      </c>
    </row>
    <row r="24" spans="1:9" s="43" customFormat="1" ht="15">
      <c r="A24" s="152" t="s">
        <v>144</v>
      </c>
      <c r="B24" s="153"/>
      <c r="C24" s="84">
        <v>0</v>
      </c>
      <c r="D24" s="84">
        <v>0</v>
      </c>
      <c r="E24" s="84">
        <v>0</v>
      </c>
      <c r="F24" s="84">
        <v>0</v>
      </c>
      <c r="G24" s="84">
        <f t="shared" si="5"/>
        <v>0</v>
      </c>
      <c r="H24" s="84">
        <v>0</v>
      </c>
      <c r="I24" s="84">
        <v>0</v>
      </c>
    </row>
    <row r="25" spans="1:9" s="43" customFormat="1" ht="15">
      <c r="A25" s="154"/>
      <c r="B25" s="155"/>
      <c r="C25" s="82"/>
      <c r="D25" s="82"/>
      <c r="E25" s="82"/>
      <c r="F25" s="82"/>
      <c r="G25" s="82"/>
      <c r="H25" s="82"/>
      <c r="I25" s="82"/>
    </row>
    <row r="26" spans="1:9" s="43" customFormat="1" ht="16.5" customHeight="1">
      <c r="A26" s="150" t="s">
        <v>145</v>
      </c>
      <c r="B26" s="151"/>
      <c r="C26" s="82"/>
      <c r="D26" s="82"/>
      <c r="E26" s="82"/>
      <c r="F26" s="82"/>
      <c r="G26" s="82"/>
      <c r="H26" s="82"/>
      <c r="I26" s="82"/>
    </row>
    <row r="27" spans="1:9" s="43" customFormat="1" ht="15">
      <c r="A27" s="152" t="s">
        <v>146</v>
      </c>
      <c r="B27" s="153"/>
      <c r="C27" s="84">
        <v>0</v>
      </c>
      <c r="D27" s="84">
        <v>0</v>
      </c>
      <c r="E27" s="84">
        <v>0</v>
      </c>
      <c r="F27" s="84">
        <v>0</v>
      </c>
      <c r="G27" s="84">
        <f>+C27+D27-E27+F27</f>
        <v>0</v>
      </c>
      <c r="H27" s="84">
        <v>0</v>
      </c>
      <c r="I27" s="84">
        <v>0</v>
      </c>
    </row>
    <row r="28" spans="1:9" s="43" customFormat="1" ht="15">
      <c r="A28" s="152" t="s">
        <v>147</v>
      </c>
      <c r="B28" s="153"/>
      <c r="C28" s="84">
        <v>0</v>
      </c>
      <c r="D28" s="84">
        <v>0</v>
      </c>
      <c r="E28" s="84">
        <v>0</v>
      </c>
      <c r="F28" s="84">
        <v>0</v>
      </c>
      <c r="G28" s="84">
        <f aca="true" t="shared" si="6" ref="G28:G29">+C28+D28-E28+F28</f>
        <v>0</v>
      </c>
      <c r="H28" s="84">
        <v>0</v>
      </c>
      <c r="I28" s="84">
        <v>0</v>
      </c>
    </row>
    <row r="29" spans="1:9" s="43" customFormat="1" ht="15">
      <c r="A29" s="152" t="s">
        <v>148</v>
      </c>
      <c r="B29" s="153"/>
      <c r="C29" s="84">
        <v>0</v>
      </c>
      <c r="D29" s="84">
        <v>0</v>
      </c>
      <c r="E29" s="84">
        <v>0</v>
      </c>
      <c r="F29" s="84">
        <v>0</v>
      </c>
      <c r="G29" s="84">
        <f t="shared" si="6"/>
        <v>0</v>
      </c>
      <c r="H29" s="84">
        <v>0</v>
      </c>
      <c r="I29" s="84">
        <v>0</v>
      </c>
    </row>
    <row r="30" spans="1:9" s="43" customFormat="1" ht="15.75" thickBot="1">
      <c r="A30" s="156"/>
      <c r="B30" s="157"/>
      <c r="C30" s="60"/>
      <c r="D30" s="60"/>
      <c r="E30" s="60"/>
      <c r="F30" s="60"/>
      <c r="G30" s="60"/>
      <c r="H30" s="60"/>
      <c r="I30" s="60"/>
    </row>
    <row r="31" ht="15.75" thickBot="1"/>
    <row r="32" spans="2:7" ht="15" customHeight="1">
      <c r="B32" s="147" t="s">
        <v>149</v>
      </c>
      <c r="C32" s="12" t="s">
        <v>150</v>
      </c>
      <c r="D32" s="12" t="s">
        <v>152</v>
      </c>
      <c r="E32" s="12" t="s">
        <v>155</v>
      </c>
      <c r="F32" s="14" t="s">
        <v>157</v>
      </c>
      <c r="G32" s="12" t="s">
        <v>158</v>
      </c>
    </row>
    <row r="33" spans="2:7" ht="15">
      <c r="B33" s="148"/>
      <c r="C33" s="1" t="s">
        <v>151</v>
      </c>
      <c r="D33" s="1" t="s">
        <v>153</v>
      </c>
      <c r="E33" s="1" t="s">
        <v>156</v>
      </c>
      <c r="F33" s="15"/>
      <c r="G33" s="1" t="s">
        <v>159</v>
      </c>
    </row>
    <row r="34" spans="2:7" ht="15.75" thickBot="1">
      <c r="B34" s="149"/>
      <c r="C34" s="13"/>
      <c r="D34" s="2" t="s">
        <v>154</v>
      </c>
      <c r="E34" s="13"/>
      <c r="F34" s="16"/>
      <c r="G34" s="13"/>
    </row>
    <row r="35" spans="2:7" ht="24.75" customHeight="1">
      <c r="B35" s="109" t="s">
        <v>160</v>
      </c>
      <c r="C35" s="110"/>
      <c r="D35" s="110"/>
      <c r="E35" s="110"/>
      <c r="F35" s="110"/>
      <c r="G35" s="110"/>
    </row>
    <row r="36" spans="2:7" ht="15" customHeight="1">
      <c r="B36" s="9" t="s">
        <v>161</v>
      </c>
      <c r="C36" s="111">
        <v>0</v>
      </c>
      <c r="D36" s="111">
        <v>0</v>
      </c>
      <c r="E36" s="111">
        <v>0</v>
      </c>
      <c r="F36" s="111">
        <v>0</v>
      </c>
      <c r="G36" s="111">
        <v>0</v>
      </c>
    </row>
    <row r="37" spans="2:7" ht="15" customHeight="1">
      <c r="B37" s="9" t="s">
        <v>162</v>
      </c>
      <c r="C37" s="111">
        <v>0</v>
      </c>
      <c r="D37" s="111">
        <v>0</v>
      </c>
      <c r="E37" s="111">
        <v>0</v>
      </c>
      <c r="F37" s="111">
        <v>0</v>
      </c>
      <c r="G37" s="111">
        <v>0</v>
      </c>
    </row>
    <row r="38" spans="2:7" ht="15.75" customHeight="1" thickBot="1">
      <c r="B38" s="11" t="s">
        <v>163</v>
      </c>
      <c r="C38" s="112">
        <v>0</v>
      </c>
      <c r="D38" s="112">
        <v>0</v>
      </c>
      <c r="E38" s="112">
        <v>0</v>
      </c>
      <c r="F38" s="112">
        <v>0</v>
      </c>
      <c r="G38" s="112">
        <v>0</v>
      </c>
    </row>
  </sheetData>
  <mergeCells count="28"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  <mergeCell ref="B32:B34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/>
  <pageMargins left="0.59" right="0.5" top="0.41" bottom="0.35433070866141736" header="0.45" footer="0.31496062992125984"/>
  <pageSetup fitToHeight="1" fitToWidth="1" horizontalDpi="600" verticalDpi="6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130" zoomScaleSheetLayoutView="130" workbookViewId="0" topLeftCell="A1">
      <selection activeCell="A3" sqref="A3:K3"/>
    </sheetView>
  </sheetViews>
  <sheetFormatPr defaultColWidth="11.421875" defaultRowHeight="15"/>
  <cols>
    <col min="1" max="1" width="28.8515625" style="0" customWidth="1"/>
  </cols>
  <sheetData>
    <row r="1" spans="1:11" ht="15.75" thickBot="1">
      <c r="A1" s="172" t="s">
        <v>435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ht="15.75" thickBot="1">
      <c r="A2" s="172" t="s">
        <v>164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</row>
    <row r="3" spans="1:11" ht="15.75" thickBot="1">
      <c r="A3" s="172" t="s">
        <v>452</v>
      </c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1" ht="15.75" thickBot="1">
      <c r="A4" s="172" t="s">
        <v>1</v>
      </c>
      <c r="B4" s="173"/>
      <c r="C4" s="173"/>
      <c r="D4" s="173"/>
      <c r="E4" s="173"/>
      <c r="F4" s="173"/>
      <c r="G4" s="173"/>
      <c r="H4" s="173"/>
      <c r="I4" s="173"/>
      <c r="J4" s="173"/>
      <c r="K4" s="174"/>
    </row>
    <row r="5" spans="1:11" ht="75" thickBot="1">
      <c r="A5" s="17" t="s">
        <v>165</v>
      </c>
      <c r="B5" s="10" t="s">
        <v>166</v>
      </c>
      <c r="C5" s="10" t="s">
        <v>167</v>
      </c>
      <c r="D5" s="10" t="s">
        <v>168</v>
      </c>
      <c r="E5" s="10" t="s">
        <v>169</v>
      </c>
      <c r="F5" s="10" t="s">
        <v>170</v>
      </c>
      <c r="G5" s="10" t="s">
        <v>171</v>
      </c>
      <c r="H5" s="10" t="s">
        <v>172</v>
      </c>
      <c r="I5" s="10" t="s">
        <v>437</v>
      </c>
      <c r="J5" s="10" t="s">
        <v>438</v>
      </c>
      <c r="K5" s="10" t="s">
        <v>439</v>
      </c>
    </row>
    <row r="6" spans="1:11" ht="1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2.5">
      <c r="A7" s="77" t="s">
        <v>173</v>
      </c>
      <c r="B7" s="87"/>
      <c r="C7" s="87"/>
      <c r="D7" s="87"/>
      <c r="E7" s="87">
        <f aca="true" t="shared" si="0" ref="E7:K7">+E8+E9+E10+E11</f>
        <v>0</v>
      </c>
      <c r="F7" s="87"/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0</v>
      </c>
    </row>
    <row r="8" spans="1:11" ht="15">
      <c r="A8" s="70" t="s">
        <v>174</v>
      </c>
      <c r="B8" s="87"/>
      <c r="C8" s="87"/>
      <c r="D8" s="87"/>
      <c r="E8" s="87">
        <v>0</v>
      </c>
      <c r="F8" s="87"/>
      <c r="G8" s="87">
        <v>0</v>
      </c>
      <c r="H8" s="87">
        <v>0</v>
      </c>
      <c r="I8" s="87">
        <v>0</v>
      </c>
      <c r="J8" s="87">
        <v>0</v>
      </c>
      <c r="K8" s="87">
        <v>0</v>
      </c>
    </row>
    <row r="9" spans="1:11" ht="15">
      <c r="A9" s="70" t="s">
        <v>175</v>
      </c>
      <c r="B9" s="87"/>
      <c r="C9" s="87"/>
      <c r="D9" s="87"/>
      <c r="E9" s="87">
        <v>0</v>
      </c>
      <c r="F9" s="87"/>
      <c r="G9" s="87">
        <v>0</v>
      </c>
      <c r="H9" s="87">
        <v>0</v>
      </c>
      <c r="I9" s="87">
        <v>0</v>
      </c>
      <c r="J9" s="87">
        <v>0</v>
      </c>
      <c r="K9" s="87">
        <v>0</v>
      </c>
    </row>
    <row r="10" spans="1:11" ht="15">
      <c r="A10" s="70" t="s">
        <v>176</v>
      </c>
      <c r="B10" s="87"/>
      <c r="C10" s="87"/>
      <c r="D10" s="87"/>
      <c r="E10" s="87">
        <v>0</v>
      </c>
      <c r="F10" s="87"/>
      <c r="G10" s="87">
        <v>0</v>
      </c>
      <c r="H10" s="87">
        <v>0</v>
      </c>
      <c r="I10" s="87">
        <v>0</v>
      </c>
      <c r="J10" s="87">
        <v>0</v>
      </c>
      <c r="K10" s="87">
        <v>0</v>
      </c>
    </row>
    <row r="11" spans="1:11" ht="15">
      <c r="A11" s="70" t="s">
        <v>177</v>
      </c>
      <c r="B11" s="87"/>
      <c r="C11" s="87"/>
      <c r="D11" s="87"/>
      <c r="E11" s="87">
        <v>0</v>
      </c>
      <c r="F11" s="87"/>
      <c r="G11" s="87">
        <v>0</v>
      </c>
      <c r="H11" s="87">
        <v>0</v>
      </c>
      <c r="I11" s="87">
        <v>0</v>
      </c>
      <c r="J11" s="87">
        <v>0</v>
      </c>
      <c r="K11" s="87">
        <v>0</v>
      </c>
    </row>
    <row r="12" spans="1:11" ht="15">
      <c r="A12" s="70"/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5">
      <c r="A13" s="77" t="s">
        <v>178</v>
      </c>
      <c r="B13" s="87"/>
      <c r="C13" s="87"/>
      <c r="D13" s="87"/>
      <c r="E13" s="87">
        <f aca="true" t="shared" si="1" ref="E13:K13">+E14+E15+E16+E17</f>
        <v>0</v>
      </c>
      <c r="F13" s="87"/>
      <c r="G13" s="87">
        <f t="shared" si="1"/>
        <v>0</v>
      </c>
      <c r="H13" s="87">
        <f t="shared" si="1"/>
        <v>0</v>
      </c>
      <c r="I13" s="87">
        <f t="shared" si="1"/>
        <v>0</v>
      </c>
      <c r="J13" s="87">
        <f t="shared" si="1"/>
        <v>0</v>
      </c>
      <c r="K13" s="87">
        <f t="shared" si="1"/>
        <v>0</v>
      </c>
    </row>
    <row r="14" spans="1:11" ht="15">
      <c r="A14" s="70" t="s">
        <v>179</v>
      </c>
      <c r="B14" s="87"/>
      <c r="C14" s="87"/>
      <c r="D14" s="87"/>
      <c r="E14" s="87">
        <v>0</v>
      </c>
      <c r="F14" s="87"/>
      <c r="G14" s="87">
        <v>0</v>
      </c>
      <c r="H14" s="87">
        <v>0</v>
      </c>
      <c r="I14" s="87">
        <v>0</v>
      </c>
      <c r="J14" s="87">
        <v>0</v>
      </c>
      <c r="K14" s="87">
        <v>0</v>
      </c>
    </row>
    <row r="15" spans="1:11" ht="15">
      <c r="A15" s="70" t="s">
        <v>180</v>
      </c>
      <c r="B15" s="87"/>
      <c r="C15" s="87"/>
      <c r="D15" s="87"/>
      <c r="E15" s="87">
        <v>0</v>
      </c>
      <c r="F15" s="87"/>
      <c r="G15" s="87">
        <v>0</v>
      </c>
      <c r="H15" s="87">
        <v>0</v>
      </c>
      <c r="I15" s="87">
        <v>0</v>
      </c>
      <c r="J15" s="87">
        <v>0</v>
      </c>
      <c r="K15" s="87">
        <v>0</v>
      </c>
    </row>
    <row r="16" spans="1:11" ht="15">
      <c r="A16" s="70" t="s">
        <v>181</v>
      </c>
      <c r="B16" s="87"/>
      <c r="C16" s="87"/>
      <c r="D16" s="87"/>
      <c r="E16" s="87">
        <v>0</v>
      </c>
      <c r="F16" s="87"/>
      <c r="G16" s="87">
        <v>0</v>
      </c>
      <c r="H16" s="87">
        <v>0</v>
      </c>
      <c r="I16" s="87">
        <v>0</v>
      </c>
      <c r="J16" s="87">
        <v>0</v>
      </c>
      <c r="K16" s="87">
        <v>0</v>
      </c>
    </row>
    <row r="17" spans="1:11" ht="15">
      <c r="A17" s="70" t="s">
        <v>182</v>
      </c>
      <c r="B17" s="87"/>
      <c r="C17" s="87"/>
      <c r="D17" s="87"/>
      <c r="E17" s="87">
        <v>0</v>
      </c>
      <c r="F17" s="87"/>
      <c r="G17" s="87">
        <v>0</v>
      </c>
      <c r="H17" s="87">
        <v>0</v>
      </c>
      <c r="I17" s="87">
        <v>0</v>
      </c>
      <c r="J17" s="87">
        <v>0</v>
      </c>
      <c r="K17" s="87">
        <v>0</v>
      </c>
    </row>
    <row r="18" spans="1:11" ht="15">
      <c r="A18" s="70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1" ht="33.75">
      <c r="A19" s="77" t="s">
        <v>183</v>
      </c>
      <c r="B19" s="87"/>
      <c r="C19" s="87"/>
      <c r="D19" s="87"/>
      <c r="E19" s="87">
        <f aca="true" t="shared" si="2" ref="E19:K19">+E7+E13</f>
        <v>0</v>
      </c>
      <c r="F19" s="87"/>
      <c r="G19" s="87">
        <f t="shared" si="2"/>
        <v>0</v>
      </c>
      <c r="H19" s="87">
        <f t="shared" si="2"/>
        <v>0</v>
      </c>
      <c r="I19" s="87">
        <f t="shared" si="2"/>
        <v>0</v>
      </c>
      <c r="J19" s="87">
        <f t="shared" si="2"/>
        <v>0</v>
      </c>
      <c r="K19" s="87">
        <f t="shared" si="2"/>
        <v>0</v>
      </c>
    </row>
    <row r="20" spans="1:11" ht="15.75" thickBot="1">
      <c r="A20" s="73"/>
      <c r="B20" s="20"/>
      <c r="C20" s="20"/>
      <c r="D20" s="20"/>
      <c r="E20" s="20"/>
      <c r="F20" s="20"/>
      <c r="G20" s="20"/>
      <c r="H20" s="20"/>
      <c r="I20" s="20"/>
      <c r="J20" s="20"/>
      <c r="K20" s="20"/>
    </row>
  </sheetData>
  <mergeCells count="4">
    <mergeCell ref="A1:K1"/>
    <mergeCell ref="A2:K2"/>
    <mergeCell ref="A3:K3"/>
    <mergeCell ref="A4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view="pageBreakPreview" zoomScale="130" zoomScaleSheetLayoutView="130" workbookViewId="0" topLeftCell="A63">
      <selection activeCell="B84" sqref="B84"/>
    </sheetView>
  </sheetViews>
  <sheetFormatPr defaultColWidth="11.421875" defaultRowHeight="15"/>
  <cols>
    <col min="1" max="1" width="3.8515625" style="0" customWidth="1"/>
    <col min="2" max="2" width="60.140625" style="0" customWidth="1"/>
    <col min="3" max="5" width="13.00390625" style="0" customWidth="1"/>
  </cols>
  <sheetData>
    <row r="1" spans="1:5" ht="15">
      <c r="A1" s="177" t="s">
        <v>435</v>
      </c>
      <c r="B1" s="178"/>
      <c r="C1" s="178"/>
      <c r="D1" s="178"/>
      <c r="E1" s="179"/>
    </row>
    <row r="2" spans="1:5" ht="15">
      <c r="A2" s="180" t="s">
        <v>184</v>
      </c>
      <c r="B2" s="181"/>
      <c r="C2" s="181"/>
      <c r="D2" s="181"/>
      <c r="E2" s="182"/>
    </row>
    <row r="3" spans="1:5" ht="15">
      <c r="A3" s="180" t="s">
        <v>452</v>
      </c>
      <c r="B3" s="181"/>
      <c r="C3" s="181"/>
      <c r="D3" s="181"/>
      <c r="E3" s="182"/>
    </row>
    <row r="4" spans="1:5" ht="15.75" thickBot="1">
      <c r="A4" s="183" t="s">
        <v>1</v>
      </c>
      <c r="B4" s="184"/>
      <c r="C4" s="184"/>
      <c r="D4" s="184"/>
      <c r="E4" s="185"/>
    </row>
    <row r="5" spans="1:5" ht="8.25" customHeight="1" thickBot="1">
      <c r="A5" s="120"/>
      <c r="B5" s="121"/>
      <c r="C5" s="121"/>
      <c r="D5" s="121"/>
      <c r="E5" s="121"/>
    </row>
    <row r="6" spans="1:5" ht="15">
      <c r="A6" s="198" t="s">
        <v>2</v>
      </c>
      <c r="B6" s="199"/>
      <c r="C6" s="122" t="s">
        <v>185</v>
      </c>
      <c r="D6" s="192" t="s">
        <v>187</v>
      </c>
      <c r="E6" s="122" t="s">
        <v>188</v>
      </c>
    </row>
    <row r="7" spans="1:5" ht="15.75" thickBot="1">
      <c r="A7" s="200"/>
      <c r="B7" s="201"/>
      <c r="C7" s="123" t="s">
        <v>186</v>
      </c>
      <c r="D7" s="193"/>
      <c r="E7" s="123" t="s">
        <v>189</v>
      </c>
    </row>
    <row r="8" spans="1:5" s="46" customFormat="1" ht="15">
      <c r="A8" s="124"/>
      <c r="B8" s="125"/>
      <c r="C8" s="125"/>
      <c r="D8" s="125"/>
      <c r="E8" s="125"/>
    </row>
    <row r="9" spans="1:5" s="46" customFormat="1" ht="15">
      <c r="A9" s="124"/>
      <c r="B9" s="126" t="s">
        <v>190</v>
      </c>
      <c r="C9" s="127">
        <f>+C10+C11+C12</f>
        <v>2395000</v>
      </c>
      <c r="D9" s="127">
        <v>1243500</v>
      </c>
      <c r="E9" s="127">
        <v>1243500</v>
      </c>
    </row>
    <row r="10" spans="1:5" s="46" customFormat="1" ht="15">
      <c r="A10" s="124"/>
      <c r="B10" s="128" t="s">
        <v>191</v>
      </c>
      <c r="C10" s="127">
        <v>2395000</v>
      </c>
      <c r="D10" s="127">
        <v>1243500</v>
      </c>
      <c r="E10" s="127">
        <v>1243500</v>
      </c>
    </row>
    <row r="11" spans="1:5" s="46" customFormat="1" ht="15">
      <c r="A11" s="124"/>
      <c r="B11" s="128" t="s">
        <v>192</v>
      </c>
      <c r="C11" s="127">
        <f>+5!D68</f>
        <v>0</v>
      </c>
      <c r="D11" s="127">
        <v>0</v>
      </c>
      <c r="E11" s="127">
        <v>0</v>
      </c>
    </row>
    <row r="12" spans="1:5" s="46" customFormat="1" ht="15">
      <c r="A12" s="124"/>
      <c r="B12" s="128" t="s">
        <v>193</v>
      </c>
      <c r="C12" s="127">
        <f>+5!D70</f>
        <v>0</v>
      </c>
      <c r="D12" s="127">
        <f>+5!G70</f>
        <v>0</v>
      </c>
      <c r="E12" s="127">
        <f>+5!H70</f>
        <v>0</v>
      </c>
    </row>
    <row r="13" spans="1:5" s="46" customFormat="1" ht="15">
      <c r="A13" s="124"/>
      <c r="B13" s="125"/>
      <c r="C13" s="127"/>
      <c r="D13" s="127"/>
      <c r="E13" s="127"/>
    </row>
    <row r="14" spans="1:5" s="46" customFormat="1" ht="15">
      <c r="A14" s="129"/>
      <c r="B14" s="126" t="s">
        <v>449</v>
      </c>
      <c r="C14" s="127">
        <f>+C15+C16</f>
        <v>2395000</v>
      </c>
      <c r="D14" s="127">
        <v>1011264</v>
      </c>
      <c r="E14" s="127">
        <v>1011264</v>
      </c>
    </row>
    <row r="15" spans="1:5" s="46" customFormat="1" ht="15">
      <c r="A15" s="124"/>
      <c r="B15" s="128" t="s">
        <v>194</v>
      </c>
      <c r="C15" s="127">
        <v>2395000</v>
      </c>
      <c r="D15" s="127">
        <v>1011264</v>
      </c>
      <c r="E15" s="127">
        <v>1011264</v>
      </c>
    </row>
    <row r="16" spans="1:5" s="46" customFormat="1" ht="15">
      <c r="A16" s="124"/>
      <c r="B16" s="128" t="s">
        <v>195</v>
      </c>
      <c r="C16" s="130"/>
      <c r="D16" s="130"/>
      <c r="E16" s="130"/>
    </row>
    <row r="17" spans="1:5" s="46" customFormat="1" ht="15">
      <c r="A17" s="124"/>
      <c r="B17" s="125"/>
      <c r="C17" s="125"/>
      <c r="D17" s="125"/>
      <c r="E17" s="125"/>
    </row>
    <row r="18" spans="1:5" s="46" customFormat="1" ht="15">
      <c r="A18" s="124"/>
      <c r="B18" s="126" t="s">
        <v>196</v>
      </c>
      <c r="C18" s="131">
        <f>+C19+C20</f>
        <v>0</v>
      </c>
      <c r="D18" s="127">
        <f>+D19+D20</f>
        <v>0</v>
      </c>
      <c r="E18" s="127">
        <f>+E19+E20</f>
        <v>0</v>
      </c>
    </row>
    <row r="19" spans="1:5" s="46" customFormat="1" ht="15">
      <c r="A19" s="124"/>
      <c r="B19" s="128" t="s">
        <v>197</v>
      </c>
      <c r="C19" s="131">
        <v>0</v>
      </c>
      <c r="D19" s="127">
        <v>0</v>
      </c>
      <c r="E19" s="127">
        <v>0</v>
      </c>
    </row>
    <row r="20" spans="1:5" s="46" customFormat="1" ht="15">
      <c r="A20" s="124"/>
      <c r="B20" s="128" t="s">
        <v>198</v>
      </c>
      <c r="C20" s="131">
        <v>0</v>
      </c>
      <c r="D20" s="127">
        <v>0</v>
      </c>
      <c r="E20" s="127">
        <v>0</v>
      </c>
    </row>
    <row r="21" spans="1:5" s="46" customFormat="1" ht="15">
      <c r="A21" s="124"/>
      <c r="B21" s="125"/>
      <c r="C21" s="130"/>
      <c r="D21" s="130"/>
      <c r="E21" s="130"/>
    </row>
    <row r="22" spans="1:5" s="46" customFormat="1" ht="15">
      <c r="A22" s="124"/>
      <c r="B22" s="126" t="s">
        <v>199</v>
      </c>
      <c r="C22" s="127">
        <f>+C9-C14+C18</f>
        <v>0</v>
      </c>
      <c r="D22" s="127">
        <f aca="true" t="shared" si="0" ref="D22:E22">+D9-D14+D18</f>
        <v>232236</v>
      </c>
      <c r="E22" s="127">
        <f t="shared" si="0"/>
        <v>232236</v>
      </c>
    </row>
    <row r="23" spans="1:5" s="46" customFormat="1" ht="15">
      <c r="A23" s="124"/>
      <c r="B23" s="126" t="s">
        <v>200</v>
      </c>
      <c r="C23" s="127">
        <f>+C22-C12</f>
        <v>0</v>
      </c>
      <c r="D23" s="127">
        <f aca="true" t="shared" si="1" ref="D23:E23">+D22-D12</f>
        <v>232236</v>
      </c>
      <c r="E23" s="127">
        <f t="shared" si="1"/>
        <v>232236</v>
      </c>
    </row>
    <row r="24" spans="1:5" s="46" customFormat="1" ht="18">
      <c r="A24" s="124"/>
      <c r="B24" s="126" t="s">
        <v>201</v>
      </c>
      <c r="C24" s="127">
        <f>+C23-C18</f>
        <v>0</v>
      </c>
      <c r="D24" s="127">
        <f aca="true" t="shared" si="2" ref="D24:E24">+D23-D18</f>
        <v>232236</v>
      </c>
      <c r="E24" s="127">
        <f t="shared" si="2"/>
        <v>232236</v>
      </c>
    </row>
    <row r="25" spans="1:5" s="46" customFormat="1" ht="15.75" thickBot="1">
      <c r="A25" s="132"/>
      <c r="B25" s="133"/>
      <c r="C25" s="133"/>
      <c r="D25" s="133"/>
      <c r="E25" s="133"/>
    </row>
    <row r="26" spans="1:5" s="46" customFormat="1" ht="15.75" thickBot="1">
      <c r="A26" s="134"/>
      <c r="B26" s="135"/>
      <c r="C26" s="135"/>
      <c r="D26" s="135"/>
      <c r="E26" s="135"/>
    </row>
    <row r="27" spans="1:5" s="46" customFormat="1" ht="15.75" thickBot="1">
      <c r="A27" s="202" t="s">
        <v>202</v>
      </c>
      <c r="B27" s="203"/>
      <c r="C27" s="136" t="s">
        <v>203</v>
      </c>
      <c r="D27" s="136" t="s">
        <v>187</v>
      </c>
      <c r="E27" s="136" t="s">
        <v>204</v>
      </c>
    </row>
    <row r="28" spans="1:5" s="46" customFormat="1" ht="15">
      <c r="A28" s="124"/>
      <c r="B28" s="125"/>
      <c r="C28" s="125"/>
      <c r="D28" s="125"/>
      <c r="E28" s="125"/>
    </row>
    <row r="29" spans="1:5" s="46" customFormat="1" ht="15">
      <c r="A29" s="129"/>
      <c r="B29" s="126" t="s">
        <v>205</v>
      </c>
      <c r="C29" s="127">
        <f>+C30+C31</f>
        <v>0</v>
      </c>
      <c r="D29" s="127">
        <f aca="true" t="shared" si="3" ref="D29:E29">+D30+D31</f>
        <v>0</v>
      </c>
      <c r="E29" s="127">
        <f t="shared" si="3"/>
        <v>0</v>
      </c>
    </row>
    <row r="30" spans="1:5" s="46" customFormat="1" ht="15">
      <c r="A30" s="124"/>
      <c r="B30" s="128" t="s">
        <v>206</v>
      </c>
      <c r="C30" s="127">
        <v>0</v>
      </c>
      <c r="D30" s="127">
        <v>0</v>
      </c>
      <c r="E30" s="127">
        <v>0</v>
      </c>
    </row>
    <row r="31" spans="1:5" s="46" customFormat="1" ht="15">
      <c r="A31" s="124"/>
      <c r="B31" s="128" t="s">
        <v>207</v>
      </c>
      <c r="C31" s="127">
        <v>0</v>
      </c>
      <c r="D31" s="127">
        <v>0</v>
      </c>
      <c r="E31" s="127">
        <v>0</v>
      </c>
    </row>
    <row r="32" spans="1:5" s="46" customFormat="1" ht="15">
      <c r="A32" s="124"/>
      <c r="B32" s="125"/>
      <c r="C32" s="127"/>
      <c r="D32" s="127"/>
      <c r="E32" s="127"/>
    </row>
    <row r="33" spans="1:5" s="46" customFormat="1" ht="15">
      <c r="A33" s="129"/>
      <c r="B33" s="126" t="s">
        <v>208</v>
      </c>
      <c r="C33" s="137">
        <f>+C24+C29</f>
        <v>0</v>
      </c>
      <c r="D33" s="137">
        <f aca="true" t="shared" si="4" ref="D33:E33">+D24+D29</f>
        <v>232236</v>
      </c>
      <c r="E33" s="137">
        <f t="shared" si="4"/>
        <v>232236</v>
      </c>
    </row>
    <row r="34" spans="1:5" s="46" customFormat="1" ht="15.75" thickBot="1">
      <c r="A34" s="132"/>
      <c r="B34" s="133"/>
      <c r="C34" s="133"/>
      <c r="D34" s="133"/>
      <c r="E34" s="133"/>
    </row>
    <row r="35" spans="1:5" s="46" customFormat="1" ht="15.75" thickBot="1">
      <c r="A35" s="134"/>
      <c r="B35" s="135"/>
      <c r="C35" s="135"/>
      <c r="D35" s="135"/>
      <c r="E35" s="135"/>
    </row>
    <row r="36" spans="1:5" s="46" customFormat="1" ht="15">
      <c r="A36" s="188" t="s">
        <v>202</v>
      </c>
      <c r="B36" s="189"/>
      <c r="C36" s="192" t="s">
        <v>209</v>
      </c>
      <c r="D36" s="192" t="s">
        <v>187</v>
      </c>
      <c r="E36" s="122" t="s">
        <v>188</v>
      </c>
    </row>
    <row r="37" spans="1:5" s="46" customFormat="1" ht="15.75" thickBot="1">
      <c r="A37" s="190"/>
      <c r="B37" s="191"/>
      <c r="C37" s="193"/>
      <c r="D37" s="193"/>
      <c r="E37" s="123" t="s">
        <v>204</v>
      </c>
    </row>
    <row r="38" spans="1:5" s="46" customFormat="1" ht="15">
      <c r="A38" s="124"/>
      <c r="B38" s="125"/>
      <c r="C38" s="125"/>
      <c r="D38" s="125"/>
      <c r="E38" s="125"/>
    </row>
    <row r="39" spans="1:5" s="46" customFormat="1" ht="15">
      <c r="A39" s="129"/>
      <c r="B39" s="126" t="s">
        <v>210</v>
      </c>
      <c r="C39" s="125">
        <f>+C40+C41</f>
        <v>0</v>
      </c>
      <c r="D39" s="125">
        <f aca="true" t="shared" si="5" ref="D39:E39">+D40+D41</f>
        <v>0</v>
      </c>
      <c r="E39" s="125">
        <f t="shared" si="5"/>
        <v>0</v>
      </c>
    </row>
    <row r="40" spans="1:5" s="46" customFormat="1" ht="15">
      <c r="A40" s="124"/>
      <c r="B40" s="128" t="s">
        <v>211</v>
      </c>
      <c r="C40" s="125">
        <v>0</v>
      </c>
      <c r="D40" s="125">
        <v>0</v>
      </c>
      <c r="E40" s="125">
        <v>0</v>
      </c>
    </row>
    <row r="41" spans="1:5" s="46" customFormat="1" ht="15">
      <c r="A41" s="124"/>
      <c r="B41" s="128" t="s">
        <v>212</v>
      </c>
      <c r="C41" s="125"/>
      <c r="D41" s="125"/>
      <c r="E41" s="125"/>
    </row>
    <row r="42" spans="1:5" s="46" customFormat="1" ht="15">
      <c r="A42" s="129"/>
      <c r="B42" s="126" t="s">
        <v>213</v>
      </c>
      <c r="C42" s="125">
        <f>+C43+C44</f>
        <v>0</v>
      </c>
      <c r="D42" s="125">
        <f aca="true" t="shared" si="6" ref="D42:E42">+D43+D44</f>
        <v>0</v>
      </c>
      <c r="E42" s="125">
        <f t="shared" si="6"/>
        <v>0</v>
      </c>
    </row>
    <row r="43" spans="1:5" s="46" customFormat="1" ht="15">
      <c r="A43" s="124"/>
      <c r="B43" s="128" t="s">
        <v>214</v>
      </c>
      <c r="C43" s="125">
        <v>0</v>
      </c>
      <c r="D43" s="125">
        <v>0</v>
      </c>
      <c r="E43" s="125">
        <v>0</v>
      </c>
    </row>
    <row r="44" spans="1:5" s="46" customFormat="1" ht="15">
      <c r="A44" s="124"/>
      <c r="B44" s="128" t="s">
        <v>215</v>
      </c>
      <c r="C44" s="125">
        <v>0</v>
      </c>
      <c r="D44" s="125">
        <v>0</v>
      </c>
      <c r="E44" s="125">
        <v>0</v>
      </c>
    </row>
    <row r="45" spans="1:5" s="46" customFormat="1" ht="15">
      <c r="A45" s="194"/>
      <c r="B45" s="196" t="s">
        <v>216</v>
      </c>
      <c r="C45" s="175">
        <f>+C39-C42</f>
        <v>0</v>
      </c>
      <c r="D45" s="175">
        <f>+D39-D42</f>
        <v>0</v>
      </c>
      <c r="E45" s="175">
        <f>+E39-E42</f>
        <v>0</v>
      </c>
    </row>
    <row r="46" spans="1:5" s="46" customFormat="1" ht="15.75" thickBot="1">
      <c r="A46" s="195"/>
      <c r="B46" s="197"/>
      <c r="C46" s="176"/>
      <c r="D46" s="176"/>
      <c r="E46" s="176"/>
    </row>
    <row r="47" spans="1:5" s="46" customFormat="1" ht="15.75" thickBot="1">
      <c r="A47" s="134"/>
      <c r="B47" s="135"/>
      <c r="C47" s="135"/>
      <c r="D47" s="135"/>
      <c r="E47" s="135"/>
    </row>
    <row r="48" spans="1:5" s="46" customFormat="1" ht="15">
      <c r="A48" s="188" t="s">
        <v>202</v>
      </c>
      <c r="B48" s="189"/>
      <c r="C48" s="122" t="s">
        <v>185</v>
      </c>
      <c r="D48" s="192" t="s">
        <v>187</v>
      </c>
      <c r="E48" s="122" t="s">
        <v>188</v>
      </c>
    </row>
    <row r="49" spans="1:5" s="46" customFormat="1" ht="15.75" thickBot="1">
      <c r="A49" s="190"/>
      <c r="B49" s="191"/>
      <c r="C49" s="123" t="s">
        <v>203</v>
      </c>
      <c r="D49" s="193"/>
      <c r="E49" s="123" t="s">
        <v>204</v>
      </c>
    </row>
    <row r="50" spans="1:5" s="46" customFormat="1" ht="15">
      <c r="A50" s="186"/>
      <c r="B50" s="187"/>
      <c r="C50" s="125"/>
      <c r="D50" s="125"/>
      <c r="E50" s="125"/>
    </row>
    <row r="51" spans="1:5" s="46" customFormat="1" ht="15">
      <c r="A51" s="124"/>
      <c r="B51" s="125" t="s">
        <v>217</v>
      </c>
      <c r="C51" s="127">
        <f>+C10</f>
        <v>2395000</v>
      </c>
      <c r="D51" s="127">
        <f aca="true" t="shared" si="7" ref="D51:E51">+D10</f>
        <v>1243500</v>
      </c>
      <c r="E51" s="127">
        <f t="shared" si="7"/>
        <v>1243500</v>
      </c>
    </row>
    <row r="52" spans="1:5" s="46" customFormat="1" ht="15">
      <c r="A52" s="124"/>
      <c r="B52" s="125" t="s">
        <v>218</v>
      </c>
      <c r="C52" s="127">
        <v>0</v>
      </c>
      <c r="D52" s="127">
        <v>0</v>
      </c>
      <c r="E52" s="127">
        <f aca="true" t="shared" si="8" ref="E52">+E53+E54</f>
        <v>0</v>
      </c>
    </row>
    <row r="53" spans="1:5" s="46" customFormat="1" ht="15">
      <c r="A53" s="124"/>
      <c r="B53" s="128" t="s">
        <v>211</v>
      </c>
      <c r="C53" s="127">
        <v>0</v>
      </c>
      <c r="D53" s="127">
        <v>0</v>
      </c>
      <c r="E53" s="127">
        <v>0</v>
      </c>
    </row>
    <row r="54" spans="1:5" s="46" customFormat="1" ht="15">
      <c r="A54" s="124"/>
      <c r="B54" s="128" t="s">
        <v>214</v>
      </c>
      <c r="C54" s="127">
        <v>0</v>
      </c>
      <c r="D54" s="127">
        <v>0</v>
      </c>
      <c r="E54" s="127">
        <v>0</v>
      </c>
    </row>
    <row r="55" spans="1:5" s="46" customFormat="1" ht="15">
      <c r="A55" s="124"/>
      <c r="B55" s="125"/>
      <c r="C55" s="127"/>
      <c r="D55" s="127"/>
      <c r="E55" s="127"/>
    </row>
    <row r="56" spans="1:5" s="46" customFormat="1" ht="15">
      <c r="A56" s="124"/>
      <c r="B56" s="125" t="s">
        <v>194</v>
      </c>
      <c r="C56" s="127">
        <v>0</v>
      </c>
      <c r="D56" s="127">
        <v>0</v>
      </c>
      <c r="E56" s="127">
        <v>0</v>
      </c>
    </row>
    <row r="57" spans="1:5" s="46" customFormat="1" ht="15">
      <c r="A57" s="124"/>
      <c r="B57" s="125"/>
      <c r="C57" s="127"/>
      <c r="D57" s="127"/>
      <c r="E57" s="127"/>
    </row>
    <row r="58" spans="1:5" s="46" customFormat="1" ht="15">
      <c r="A58" s="124"/>
      <c r="B58" s="125" t="s">
        <v>197</v>
      </c>
      <c r="C58" s="127">
        <v>0</v>
      </c>
      <c r="D58" s="127">
        <v>0</v>
      </c>
      <c r="E58" s="127">
        <v>0</v>
      </c>
    </row>
    <row r="59" spans="1:5" s="46" customFormat="1" ht="15">
      <c r="A59" s="124"/>
      <c r="B59" s="125"/>
      <c r="C59" s="127"/>
      <c r="D59" s="127"/>
      <c r="E59" s="127"/>
    </row>
    <row r="60" spans="1:5" s="46" customFormat="1" ht="15">
      <c r="A60" s="129"/>
      <c r="B60" s="126" t="s">
        <v>219</v>
      </c>
      <c r="C60" s="137">
        <f>+C51+C52-C56-C58</f>
        <v>2395000</v>
      </c>
      <c r="D60" s="137">
        <f aca="true" t="shared" si="9" ref="D60:E60">+D51+D52-D56-D58</f>
        <v>1243500</v>
      </c>
      <c r="E60" s="137">
        <f t="shared" si="9"/>
        <v>1243500</v>
      </c>
    </row>
    <row r="61" spans="1:5" s="46" customFormat="1" ht="18">
      <c r="A61" s="129"/>
      <c r="B61" s="126" t="s">
        <v>220</v>
      </c>
      <c r="C61" s="137">
        <f>+C60-C52</f>
        <v>2395000</v>
      </c>
      <c r="D61" s="137">
        <f aca="true" t="shared" si="10" ref="D61:E61">+D60-D52</f>
        <v>1243500</v>
      </c>
      <c r="E61" s="137">
        <f t="shared" si="10"/>
        <v>1243500</v>
      </c>
    </row>
    <row r="62" spans="1:5" s="46" customFormat="1" ht="15.75" thickBot="1">
      <c r="A62" s="132"/>
      <c r="B62" s="133"/>
      <c r="C62" s="133"/>
      <c r="D62" s="133"/>
      <c r="E62" s="133"/>
    </row>
    <row r="63" spans="1:5" s="46" customFormat="1" ht="15.75" thickBot="1">
      <c r="A63" s="134"/>
      <c r="B63" s="135"/>
      <c r="C63" s="135"/>
      <c r="D63" s="135"/>
      <c r="E63" s="135"/>
    </row>
    <row r="64" spans="1:5" s="46" customFormat="1" ht="15">
      <c r="A64" s="188" t="s">
        <v>202</v>
      </c>
      <c r="B64" s="189"/>
      <c r="C64" s="192" t="s">
        <v>209</v>
      </c>
      <c r="D64" s="192" t="s">
        <v>187</v>
      </c>
      <c r="E64" s="122" t="s">
        <v>188</v>
      </c>
    </row>
    <row r="65" spans="1:5" s="46" customFormat="1" ht="15.75" thickBot="1">
      <c r="A65" s="190"/>
      <c r="B65" s="191"/>
      <c r="C65" s="193"/>
      <c r="D65" s="193"/>
      <c r="E65" s="123" t="s">
        <v>204</v>
      </c>
    </row>
    <row r="66" spans="1:5" s="46" customFormat="1" ht="15">
      <c r="A66" s="186"/>
      <c r="B66" s="187"/>
      <c r="C66" s="125"/>
      <c r="D66" s="125"/>
      <c r="E66" s="125"/>
    </row>
    <row r="67" spans="1:5" s="46" customFormat="1" ht="15">
      <c r="A67" s="124"/>
      <c r="B67" s="125" t="s">
        <v>192</v>
      </c>
      <c r="C67" s="125">
        <v>0</v>
      </c>
      <c r="D67" s="125">
        <v>0</v>
      </c>
      <c r="E67" s="125">
        <v>0</v>
      </c>
    </row>
    <row r="68" spans="1:5" s="46" customFormat="1" ht="18">
      <c r="A68" s="124"/>
      <c r="B68" s="125" t="s">
        <v>221</v>
      </c>
      <c r="C68" s="125">
        <v>0</v>
      </c>
      <c r="D68" s="125">
        <v>0</v>
      </c>
      <c r="E68" s="125">
        <v>0</v>
      </c>
    </row>
    <row r="69" spans="1:5" s="46" customFormat="1" ht="15">
      <c r="A69" s="124"/>
      <c r="B69" s="128" t="s">
        <v>212</v>
      </c>
      <c r="C69" s="125">
        <v>0</v>
      </c>
      <c r="D69" s="125">
        <v>0</v>
      </c>
      <c r="E69" s="125">
        <v>0</v>
      </c>
    </row>
    <row r="70" spans="1:5" s="46" customFormat="1" ht="15">
      <c r="A70" s="124"/>
      <c r="B70" s="128" t="s">
        <v>215</v>
      </c>
      <c r="C70" s="125">
        <v>0</v>
      </c>
      <c r="D70" s="125">
        <v>0</v>
      </c>
      <c r="E70" s="125">
        <v>0</v>
      </c>
    </row>
    <row r="71" spans="1:5" s="46" customFormat="1" ht="15">
      <c r="A71" s="124"/>
      <c r="B71" s="125"/>
      <c r="C71" s="125"/>
      <c r="D71" s="125"/>
      <c r="E71" s="125"/>
    </row>
    <row r="72" spans="1:5" s="46" customFormat="1" ht="15">
      <c r="A72" s="124"/>
      <c r="B72" s="125" t="s">
        <v>222</v>
      </c>
      <c r="C72" s="127">
        <v>2395000</v>
      </c>
      <c r="D72" s="127">
        <v>1011264</v>
      </c>
      <c r="E72" s="127">
        <v>1011264</v>
      </c>
    </row>
    <row r="73" spans="1:5" s="46" customFormat="1" ht="15">
      <c r="A73" s="124"/>
      <c r="B73" s="125"/>
      <c r="C73" s="125"/>
      <c r="D73" s="125"/>
      <c r="E73" s="125"/>
    </row>
    <row r="74" spans="1:5" s="46" customFormat="1" ht="15">
      <c r="A74" s="124"/>
      <c r="B74" s="125" t="s">
        <v>198</v>
      </c>
      <c r="C74" s="125">
        <v>0</v>
      </c>
      <c r="D74" s="125">
        <v>0</v>
      </c>
      <c r="E74" s="125">
        <v>0</v>
      </c>
    </row>
    <row r="75" spans="1:5" s="46" customFormat="1" ht="15">
      <c r="A75" s="124"/>
      <c r="B75" s="125"/>
      <c r="C75" s="125"/>
      <c r="D75" s="125"/>
      <c r="E75" s="125"/>
    </row>
    <row r="76" spans="1:5" s="46" customFormat="1" ht="18">
      <c r="A76" s="129"/>
      <c r="B76" s="126" t="s">
        <v>223</v>
      </c>
      <c r="C76" s="126">
        <f>+C67+C68-C72+C74</f>
        <v>-2395000</v>
      </c>
      <c r="D76" s="126">
        <f aca="true" t="shared" si="11" ref="D76:E76">+D67+D68-D72+D74</f>
        <v>-1011264</v>
      </c>
      <c r="E76" s="126">
        <f t="shared" si="11"/>
        <v>-1011264</v>
      </c>
    </row>
    <row r="77" spans="1:5" s="46" customFormat="1" ht="15">
      <c r="A77" s="194"/>
      <c r="B77" s="196" t="s">
        <v>224</v>
      </c>
      <c r="C77" s="175">
        <f>+C76-C68</f>
        <v>-2395000</v>
      </c>
      <c r="D77" s="175">
        <f aca="true" t="shared" si="12" ref="D77:E77">+D76-D68</f>
        <v>-1011264</v>
      </c>
      <c r="E77" s="175">
        <f t="shared" si="12"/>
        <v>-1011264</v>
      </c>
    </row>
    <row r="78" spans="1:5" s="46" customFormat="1" ht="15.75" thickBot="1">
      <c r="A78" s="195"/>
      <c r="B78" s="197"/>
      <c r="C78" s="176"/>
      <c r="D78" s="176"/>
      <c r="E78" s="176"/>
    </row>
    <row r="79" spans="1:5" ht="15">
      <c r="A79" s="121"/>
      <c r="B79" s="121"/>
      <c r="C79" s="121"/>
      <c r="D79" s="121"/>
      <c r="E79" s="121"/>
    </row>
    <row r="80" spans="1:5" ht="15">
      <c r="A80" s="121"/>
      <c r="B80" s="121"/>
      <c r="C80" s="121"/>
      <c r="D80" s="121"/>
      <c r="E80" s="121"/>
    </row>
    <row r="81" spans="1:5" ht="15">
      <c r="A81" s="121"/>
      <c r="B81" s="121"/>
      <c r="C81" s="121"/>
      <c r="D81" s="121"/>
      <c r="E81" s="121"/>
    </row>
    <row r="82" spans="1:5" ht="15">
      <c r="A82" s="121"/>
      <c r="B82" s="121"/>
      <c r="C82" s="121"/>
      <c r="D82" s="121"/>
      <c r="E82" s="121"/>
    </row>
    <row r="83" spans="1:5" ht="15">
      <c r="A83" s="121"/>
      <c r="B83" s="121"/>
      <c r="C83" s="121"/>
      <c r="D83" s="121"/>
      <c r="E83" s="121"/>
    </row>
    <row r="84" spans="1:5" ht="15">
      <c r="A84" s="121"/>
      <c r="B84" s="121"/>
      <c r="C84" s="121"/>
      <c r="D84" s="121"/>
      <c r="E84" s="121"/>
    </row>
    <row r="85" spans="1:5" ht="15">
      <c r="A85" s="121"/>
      <c r="B85" s="121"/>
      <c r="C85" s="121"/>
      <c r="D85" s="121"/>
      <c r="E85" s="121"/>
    </row>
    <row r="86" spans="1:5" ht="15">
      <c r="A86" s="121"/>
      <c r="B86" s="121"/>
      <c r="C86" s="121"/>
      <c r="D86" s="121"/>
      <c r="E86" s="121"/>
    </row>
  </sheetData>
  <mergeCells count="27">
    <mergeCell ref="A6:B7"/>
    <mergeCell ref="D6:D7"/>
    <mergeCell ref="A27:B27"/>
    <mergeCell ref="A36:B37"/>
    <mergeCell ref="C36:C37"/>
    <mergeCell ref="D36:D37"/>
    <mergeCell ref="C45:C46"/>
    <mergeCell ref="D45:D46"/>
    <mergeCell ref="E45:E46"/>
    <mergeCell ref="A48:B49"/>
    <mergeCell ref="D48:D49"/>
    <mergeCell ref="E77:E78"/>
    <mergeCell ref="A1:E1"/>
    <mergeCell ref="A2:E2"/>
    <mergeCell ref="A3:E3"/>
    <mergeCell ref="A4:E4"/>
    <mergeCell ref="A50:B50"/>
    <mergeCell ref="A64:B65"/>
    <mergeCell ref="C64:C65"/>
    <mergeCell ref="D64:D65"/>
    <mergeCell ref="A66:B66"/>
    <mergeCell ref="A77:A78"/>
    <mergeCell ref="B77:B78"/>
    <mergeCell ref="C77:C78"/>
    <mergeCell ref="D77:D78"/>
    <mergeCell ref="A45:A46"/>
    <mergeCell ref="B45:B46"/>
  </mergeCells>
  <printOptions horizontalCentered="1"/>
  <pageMargins left="0.7086614173228347" right="0.7086614173228347" top="0.1968503937007874" bottom="0.1968503937007874" header="0.31496062992125984" footer="0.31496062992125984"/>
  <pageSetup horizontalDpi="600" verticalDpi="600" orientation="portrait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view="pageBreakPreview" zoomScale="110" zoomScaleSheetLayoutView="110" workbookViewId="0" topLeftCell="A1">
      <pane ySplit="7" topLeftCell="A8" activePane="bottomLeft" state="frozen"/>
      <selection pane="bottomLeft" activeCell="E10" sqref="E10"/>
    </sheetView>
  </sheetViews>
  <sheetFormatPr defaultColWidth="11.421875" defaultRowHeight="15"/>
  <cols>
    <col min="1" max="1" width="4.421875" style="0" customWidth="1"/>
    <col min="2" max="2" width="6.57421875" style="0" customWidth="1"/>
    <col min="3" max="3" width="41.140625" style="0" customWidth="1"/>
    <col min="11" max="11" width="13.140625" style="0" bestFit="1" customWidth="1"/>
    <col min="16" max="16" width="13.140625" style="0" bestFit="1" customWidth="1"/>
  </cols>
  <sheetData>
    <row r="1" spans="1:9" ht="15">
      <c r="A1" s="138" t="s">
        <v>435</v>
      </c>
      <c r="B1" s="139"/>
      <c r="C1" s="139"/>
      <c r="D1" s="139"/>
      <c r="E1" s="139"/>
      <c r="F1" s="139"/>
      <c r="G1" s="139"/>
      <c r="H1" s="139"/>
      <c r="I1" s="140"/>
    </row>
    <row r="2" spans="1:9" ht="15">
      <c r="A2" s="225" t="s">
        <v>225</v>
      </c>
      <c r="B2" s="226"/>
      <c r="C2" s="226"/>
      <c r="D2" s="226"/>
      <c r="E2" s="226"/>
      <c r="F2" s="226"/>
      <c r="G2" s="226"/>
      <c r="H2" s="226"/>
      <c r="I2" s="227"/>
    </row>
    <row r="3" spans="1:9" ht="15">
      <c r="A3" s="225" t="s">
        <v>452</v>
      </c>
      <c r="B3" s="226"/>
      <c r="C3" s="226"/>
      <c r="D3" s="226"/>
      <c r="E3" s="226"/>
      <c r="F3" s="226"/>
      <c r="G3" s="226"/>
      <c r="H3" s="226"/>
      <c r="I3" s="227"/>
    </row>
    <row r="4" spans="1:9" ht="15.75" thickBot="1">
      <c r="A4" s="228" t="s">
        <v>1</v>
      </c>
      <c r="B4" s="229"/>
      <c r="C4" s="229"/>
      <c r="D4" s="229"/>
      <c r="E4" s="229"/>
      <c r="F4" s="229"/>
      <c r="G4" s="229"/>
      <c r="H4" s="229"/>
      <c r="I4" s="230"/>
    </row>
    <row r="5" spans="1:9" ht="15.75" thickBot="1">
      <c r="A5" s="138"/>
      <c r="B5" s="139"/>
      <c r="C5" s="140"/>
      <c r="D5" s="231" t="s">
        <v>226</v>
      </c>
      <c r="E5" s="232"/>
      <c r="F5" s="232"/>
      <c r="G5" s="232"/>
      <c r="H5" s="233"/>
      <c r="I5" s="219" t="s">
        <v>227</v>
      </c>
    </row>
    <row r="6" spans="1:9" ht="15">
      <c r="A6" s="225" t="s">
        <v>202</v>
      </c>
      <c r="B6" s="226"/>
      <c r="C6" s="227"/>
      <c r="D6" s="219" t="s">
        <v>229</v>
      </c>
      <c r="E6" s="217" t="s">
        <v>230</v>
      </c>
      <c r="F6" s="219" t="s">
        <v>231</v>
      </c>
      <c r="G6" s="219" t="s">
        <v>187</v>
      </c>
      <c r="H6" s="219" t="s">
        <v>232</v>
      </c>
      <c r="I6" s="234"/>
    </row>
    <row r="7" spans="1:9" ht="15.75" thickBot="1">
      <c r="A7" s="228" t="s">
        <v>228</v>
      </c>
      <c r="B7" s="229"/>
      <c r="C7" s="230"/>
      <c r="D7" s="220"/>
      <c r="E7" s="218"/>
      <c r="F7" s="220"/>
      <c r="G7" s="220"/>
      <c r="H7" s="220"/>
      <c r="I7" s="220"/>
    </row>
    <row r="8" spans="1:9" s="43" customFormat="1" ht="15">
      <c r="A8" s="221"/>
      <c r="B8" s="222"/>
      <c r="C8" s="223"/>
      <c r="D8" s="21"/>
      <c r="E8" s="21"/>
      <c r="F8" s="21"/>
      <c r="G8" s="21"/>
      <c r="H8" s="21"/>
      <c r="I8" s="21"/>
    </row>
    <row r="9" spans="1:9" s="43" customFormat="1" ht="15">
      <c r="A9" s="206" t="s">
        <v>233</v>
      </c>
      <c r="B9" s="207"/>
      <c r="C9" s="224"/>
      <c r="D9" s="21"/>
      <c r="E9" s="21"/>
      <c r="F9" s="21"/>
      <c r="G9" s="21"/>
      <c r="H9" s="21"/>
      <c r="I9" s="21"/>
    </row>
    <row r="10" spans="1:9" s="43" customFormat="1" ht="15">
      <c r="A10" s="39"/>
      <c r="B10" s="211" t="s">
        <v>234</v>
      </c>
      <c r="C10" s="212"/>
      <c r="D10" s="87">
        <v>0</v>
      </c>
      <c r="E10" s="87">
        <v>0</v>
      </c>
      <c r="F10" s="87">
        <f>+D10+E10</f>
        <v>0</v>
      </c>
      <c r="G10" s="87">
        <v>0</v>
      </c>
      <c r="H10" s="87">
        <v>0</v>
      </c>
      <c r="I10" s="87">
        <f>+H10-D10</f>
        <v>0</v>
      </c>
    </row>
    <row r="11" spans="1:9" s="43" customFormat="1" ht="15">
      <c r="A11" s="39"/>
      <c r="B11" s="211" t="s">
        <v>235</v>
      </c>
      <c r="C11" s="212"/>
      <c r="D11" s="87">
        <v>0</v>
      </c>
      <c r="E11" s="87">
        <v>0</v>
      </c>
      <c r="F11" s="87">
        <f aca="true" t="shared" si="0" ref="F11:F41">+D11+E11</f>
        <v>0</v>
      </c>
      <c r="G11" s="87">
        <v>0</v>
      </c>
      <c r="H11" s="87">
        <v>0</v>
      </c>
      <c r="I11" s="87">
        <f aca="true" t="shared" si="1" ref="I11:I16">+H11-D11</f>
        <v>0</v>
      </c>
    </row>
    <row r="12" spans="1:9" s="43" customFormat="1" ht="15">
      <c r="A12" s="39"/>
      <c r="B12" s="211" t="s">
        <v>236</v>
      </c>
      <c r="C12" s="212"/>
      <c r="D12" s="87">
        <v>0</v>
      </c>
      <c r="E12" s="87">
        <v>0</v>
      </c>
      <c r="F12" s="87">
        <f t="shared" si="0"/>
        <v>0</v>
      </c>
      <c r="G12" s="87">
        <v>0</v>
      </c>
      <c r="H12" s="87">
        <v>0</v>
      </c>
      <c r="I12" s="87">
        <f t="shared" si="1"/>
        <v>0</v>
      </c>
    </row>
    <row r="13" spans="1:9" s="43" customFormat="1" ht="15">
      <c r="A13" s="39"/>
      <c r="B13" s="211" t="s">
        <v>237</v>
      </c>
      <c r="C13" s="212"/>
      <c r="D13" s="87">
        <v>0</v>
      </c>
      <c r="E13" s="87">
        <v>0</v>
      </c>
      <c r="F13" s="87">
        <f t="shared" si="0"/>
        <v>0</v>
      </c>
      <c r="G13" s="87">
        <v>0</v>
      </c>
      <c r="H13" s="87">
        <v>0</v>
      </c>
      <c r="I13" s="87">
        <f t="shared" si="1"/>
        <v>0</v>
      </c>
    </row>
    <row r="14" spans="1:9" s="43" customFormat="1" ht="15">
      <c r="A14" s="39"/>
      <c r="B14" s="211" t="s">
        <v>238</v>
      </c>
      <c r="C14" s="212"/>
      <c r="D14" s="87">
        <v>0</v>
      </c>
      <c r="E14" s="87">
        <v>0</v>
      </c>
      <c r="F14" s="87">
        <f t="shared" si="0"/>
        <v>0</v>
      </c>
      <c r="G14" s="87">
        <v>0</v>
      </c>
      <c r="H14" s="87">
        <v>0</v>
      </c>
      <c r="I14" s="87">
        <f t="shared" si="1"/>
        <v>0</v>
      </c>
    </row>
    <row r="15" spans="1:9" s="43" customFormat="1" ht="15">
      <c r="A15" s="39"/>
      <c r="B15" s="211" t="s">
        <v>239</v>
      </c>
      <c r="C15" s="212"/>
      <c r="D15" s="87">
        <v>0</v>
      </c>
      <c r="E15" s="87">
        <v>0</v>
      </c>
      <c r="F15" s="87">
        <f t="shared" si="0"/>
        <v>0</v>
      </c>
      <c r="G15" s="87">
        <v>0</v>
      </c>
      <c r="H15" s="87">
        <v>0</v>
      </c>
      <c r="I15" s="87">
        <f t="shared" si="1"/>
        <v>0</v>
      </c>
    </row>
    <row r="16" spans="1:9" s="43" customFormat="1" ht="15">
      <c r="A16" s="39"/>
      <c r="B16" s="211" t="s">
        <v>240</v>
      </c>
      <c r="C16" s="212"/>
      <c r="D16" s="87"/>
      <c r="E16" s="87">
        <v>0</v>
      </c>
      <c r="F16" s="87">
        <f t="shared" si="0"/>
        <v>0</v>
      </c>
      <c r="G16" s="87">
        <v>0</v>
      </c>
      <c r="H16" s="87">
        <v>0</v>
      </c>
      <c r="I16" s="87">
        <f t="shared" si="1"/>
        <v>0</v>
      </c>
    </row>
    <row r="17" spans="1:9" s="43" customFormat="1" ht="15">
      <c r="A17" s="216"/>
      <c r="B17" s="211" t="s">
        <v>241</v>
      </c>
      <c r="C17" s="212"/>
      <c r="D17" s="214">
        <f aca="true" t="shared" si="2" ref="D17">+D19+D20+D21+D22+D23+D24+D25+D26+D27+D28+D29</f>
        <v>2395000</v>
      </c>
      <c r="E17" s="214">
        <f aca="true" t="shared" si="3" ref="E17:F17">+E19+E20+E21+E22+E23+E24+E25+E26+E27+E28+E29</f>
        <v>0</v>
      </c>
      <c r="F17" s="214">
        <f t="shared" si="3"/>
        <v>2395000</v>
      </c>
      <c r="G17" s="215">
        <v>1243500</v>
      </c>
      <c r="H17" s="215">
        <v>1243500</v>
      </c>
      <c r="I17" s="215">
        <v>-1151500</v>
      </c>
    </row>
    <row r="18" spans="1:9" s="43" customFormat="1" ht="15">
      <c r="A18" s="216"/>
      <c r="B18" s="211" t="s">
        <v>242</v>
      </c>
      <c r="C18" s="212"/>
      <c r="D18" s="214"/>
      <c r="E18" s="214"/>
      <c r="F18" s="214"/>
      <c r="G18" s="215"/>
      <c r="H18" s="215"/>
      <c r="I18" s="215"/>
    </row>
    <row r="19" spans="1:9" s="43" customFormat="1" ht="15">
      <c r="A19" s="39"/>
      <c r="B19" s="54"/>
      <c r="C19" s="55" t="s">
        <v>243</v>
      </c>
      <c r="D19" s="87">
        <v>2395000</v>
      </c>
      <c r="E19" s="87">
        <v>0</v>
      </c>
      <c r="F19" s="87">
        <v>2395000</v>
      </c>
      <c r="G19" s="87">
        <v>1243500</v>
      </c>
      <c r="H19" s="87">
        <v>1243500</v>
      </c>
      <c r="I19" s="87">
        <v>-1151500</v>
      </c>
    </row>
    <row r="20" spans="1:9" s="43" customFormat="1" ht="15">
      <c r="A20" s="39"/>
      <c r="B20" s="54"/>
      <c r="C20" s="55" t="s">
        <v>244</v>
      </c>
      <c r="D20" s="87">
        <v>0</v>
      </c>
      <c r="E20" s="87">
        <v>0</v>
      </c>
      <c r="F20" s="87">
        <f aca="true" t="shared" si="4" ref="F20:F29">+D20+E20</f>
        <v>0</v>
      </c>
      <c r="G20" s="87">
        <v>0</v>
      </c>
      <c r="H20" s="87">
        <v>0</v>
      </c>
      <c r="I20" s="87">
        <f aca="true" t="shared" si="5" ref="I20:I29">+H20-D20</f>
        <v>0</v>
      </c>
    </row>
    <row r="21" spans="1:9" s="43" customFormat="1" ht="15">
      <c r="A21" s="39"/>
      <c r="B21" s="54"/>
      <c r="C21" s="55" t="s">
        <v>245</v>
      </c>
      <c r="D21" s="87">
        <v>0</v>
      </c>
      <c r="E21" s="87">
        <v>0</v>
      </c>
      <c r="F21" s="87">
        <f t="shared" si="4"/>
        <v>0</v>
      </c>
      <c r="G21" s="87">
        <v>0</v>
      </c>
      <c r="H21" s="87">
        <v>0</v>
      </c>
      <c r="I21" s="87">
        <f t="shared" si="5"/>
        <v>0</v>
      </c>
    </row>
    <row r="22" spans="1:9" s="43" customFormat="1" ht="15">
      <c r="A22" s="39"/>
      <c r="B22" s="54"/>
      <c r="C22" s="55" t="s">
        <v>246</v>
      </c>
      <c r="D22" s="87">
        <v>0</v>
      </c>
      <c r="E22" s="87">
        <v>0</v>
      </c>
      <c r="F22" s="87">
        <f t="shared" si="4"/>
        <v>0</v>
      </c>
      <c r="G22" s="87">
        <v>0</v>
      </c>
      <c r="H22" s="87">
        <v>0</v>
      </c>
      <c r="I22" s="87">
        <f t="shared" si="5"/>
        <v>0</v>
      </c>
    </row>
    <row r="23" spans="1:9" s="43" customFormat="1" ht="15">
      <c r="A23" s="39"/>
      <c r="B23" s="54"/>
      <c r="C23" s="55" t="s">
        <v>247</v>
      </c>
      <c r="D23" s="87">
        <v>0</v>
      </c>
      <c r="E23" s="87">
        <v>0</v>
      </c>
      <c r="F23" s="87">
        <f t="shared" si="4"/>
        <v>0</v>
      </c>
      <c r="G23" s="87">
        <v>0</v>
      </c>
      <c r="H23" s="87">
        <v>0</v>
      </c>
      <c r="I23" s="87">
        <f t="shared" si="5"/>
        <v>0</v>
      </c>
    </row>
    <row r="24" spans="1:9" s="43" customFormat="1" ht="15">
      <c r="A24" s="39"/>
      <c r="B24" s="54"/>
      <c r="C24" s="55" t="s">
        <v>248</v>
      </c>
      <c r="D24" s="87">
        <v>0</v>
      </c>
      <c r="E24" s="87">
        <v>0</v>
      </c>
      <c r="F24" s="87">
        <f t="shared" si="4"/>
        <v>0</v>
      </c>
      <c r="G24" s="87">
        <v>0</v>
      </c>
      <c r="H24" s="87">
        <v>0</v>
      </c>
      <c r="I24" s="87">
        <f t="shared" si="5"/>
        <v>0</v>
      </c>
    </row>
    <row r="25" spans="1:19" s="43" customFormat="1" ht="15">
      <c r="A25" s="39"/>
      <c r="B25" s="54"/>
      <c r="C25" s="55" t="s">
        <v>249</v>
      </c>
      <c r="D25" s="87">
        <v>0</v>
      </c>
      <c r="E25" s="87">
        <v>0</v>
      </c>
      <c r="F25" s="87">
        <f t="shared" si="4"/>
        <v>0</v>
      </c>
      <c r="G25" s="87">
        <v>0</v>
      </c>
      <c r="H25" s="87">
        <v>0</v>
      </c>
      <c r="I25" s="87">
        <f t="shared" si="5"/>
        <v>0</v>
      </c>
      <c r="L25" s="62">
        <v>6101499</v>
      </c>
      <c r="M25" s="62">
        <v>-223407.18</v>
      </c>
      <c r="N25" s="62">
        <f>+L25+M25</f>
        <v>5878091.82</v>
      </c>
      <c r="O25" s="62">
        <v>5654684.64</v>
      </c>
      <c r="P25" s="62"/>
      <c r="Q25" s="62"/>
      <c r="R25" s="62"/>
      <c r="S25" s="43" t="s">
        <v>434</v>
      </c>
    </row>
    <row r="26" spans="1:18" s="43" customFormat="1" ht="15">
      <c r="A26" s="39"/>
      <c r="B26" s="54"/>
      <c r="C26" s="55" t="s">
        <v>250</v>
      </c>
      <c r="D26" s="87">
        <v>0</v>
      </c>
      <c r="E26" s="87">
        <v>0</v>
      </c>
      <c r="F26" s="87">
        <f t="shared" si="4"/>
        <v>0</v>
      </c>
      <c r="G26" s="87">
        <v>0</v>
      </c>
      <c r="H26" s="87">
        <v>0</v>
      </c>
      <c r="I26" s="87">
        <f t="shared" si="5"/>
        <v>0</v>
      </c>
      <c r="L26" s="62">
        <v>584868</v>
      </c>
      <c r="M26" s="62">
        <v>0</v>
      </c>
      <c r="N26" s="62">
        <f aca="true" t="shared" si="6" ref="N26:N32">+L26+M26</f>
        <v>584868</v>
      </c>
      <c r="O26" s="62">
        <v>4245784.89</v>
      </c>
      <c r="P26" s="62"/>
      <c r="Q26" s="62"/>
      <c r="R26" s="62"/>
    </row>
    <row r="27" spans="1:18" s="43" customFormat="1" ht="15">
      <c r="A27" s="39"/>
      <c r="B27" s="54"/>
      <c r="C27" s="55" t="s">
        <v>251</v>
      </c>
      <c r="D27" s="87">
        <v>0</v>
      </c>
      <c r="E27" s="87">
        <v>0</v>
      </c>
      <c r="F27" s="87">
        <f t="shared" si="4"/>
        <v>0</v>
      </c>
      <c r="G27" s="87">
        <v>0</v>
      </c>
      <c r="H27" s="87">
        <v>0</v>
      </c>
      <c r="I27" s="87">
        <f t="shared" si="5"/>
        <v>0</v>
      </c>
      <c r="L27" s="62"/>
      <c r="M27" s="62">
        <v>1469500</v>
      </c>
      <c r="N27" s="62">
        <f t="shared" si="6"/>
        <v>1469500</v>
      </c>
      <c r="O27" s="62">
        <v>1102125</v>
      </c>
      <c r="P27" s="62"/>
      <c r="Q27" s="62"/>
      <c r="R27" s="62"/>
    </row>
    <row r="28" spans="1:18" s="43" customFormat="1" ht="15">
      <c r="A28" s="39"/>
      <c r="B28" s="54"/>
      <c r="C28" s="55" t="s">
        <v>252</v>
      </c>
      <c r="D28" s="87">
        <v>0</v>
      </c>
      <c r="E28" s="87">
        <v>0</v>
      </c>
      <c r="F28" s="87">
        <f t="shared" si="4"/>
        <v>0</v>
      </c>
      <c r="G28" s="87">
        <v>0</v>
      </c>
      <c r="H28" s="87">
        <v>0</v>
      </c>
      <c r="I28" s="87">
        <f t="shared" si="5"/>
        <v>0</v>
      </c>
      <c r="L28" s="62"/>
      <c r="M28" s="62">
        <v>62000</v>
      </c>
      <c r="N28" s="62">
        <f t="shared" si="6"/>
        <v>62000</v>
      </c>
      <c r="O28" s="62">
        <v>62000</v>
      </c>
      <c r="P28" s="62"/>
      <c r="Q28" s="62"/>
      <c r="R28" s="62"/>
    </row>
    <row r="29" spans="1:18" s="43" customFormat="1" ht="15">
      <c r="A29" s="39"/>
      <c r="B29" s="54"/>
      <c r="C29" s="55" t="s">
        <v>253</v>
      </c>
      <c r="D29" s="87">
        <v>0</v>
      </c>
      <c r="E29" s="87">
        <v>0</v>
      </c>
      <c r="F29" s="87">
        <f t="shared" si="4"/>
        <v>0</v>
      </c>
      <c r="G29" s="87">
        <v>0</v>
      </c>
      <c r="H29" s="87">
        <v>0</v>
      </c>
      <c r="I29" s="87">
        <f t="shared" si="5"/>
        <v>0</v>
      </c>
      <c r="L29" s="62"/>
      <c r="M29" s="62">
        <v>269625</v>
      </c>
      <c r="N29" s="62">
        <f t="shared" si="6"/>
        <v>269625</v>
      </c>
      <c r="O29" s="62">
        <v>269600</v>
      </c>
      <c r="P29" s="62"/>
      <c r="Q29" s="62"/>
      <c r="R29" s="62"/>
    </row>
    <row r="30" spans="1:19" s="43" customFormat="1" ht="15">
      <c r="A30" s="39"/>
      <c r="B30" s="211" t="s">
        <v>254</v>
      </c>
      <c r="C30" s="212"/>
      <c r="D30" s="87">
        <f>+D31+D32+D33+D34</f>
        <v>0</v>
      </c>
      <c r="E30" s="87">
        <f aca="true" t="shared" si="7" ref="E30:H30">+E31+E32+E33+E34</f>
        <v>0</v>
      </c>
      <c r="F30" s="87">
        <f t="shared" si="0"/>
        <v>0</v>
      </c>
      <c r="G30" s="87">
        <f t="shared" si="7"/>
        <v>0</v>
      </c>
      <c r="H30" s="87">
        <f t="shared" si="7"/>
        <v>0</v>
      </c>
      <c r="I30" s="87">
        <f aca="true" t="shared" si="8" ref="I30:I41">+H30-D30</f>
        <v>0</v>
      </c>
      <c r="L30" s="62"/>
      <c r="M30" s="62">
        <v>109875</v>
      </c>
      <c r="N30" s="62">
        <f t="shared" si="6"/>
        <v>109875</v>
      </c>
      <c r="O30" s="62">
        <v>109840</v>
      </c>
      <c r="P30" s="62">
        <f>SUM(L25:L30)</f>
        <v>6686367</v>
      </c>
      <c r="Q30" s="62">
        <f>SUM(M25:M30)</f>
        <v>1687592.82</v>
      </c>
      <c r="R30" s="62">
        <f>SUM(N25:N30)</f>
        <v>8373959.82</v>
      </c>
      <c r="S30" s="62">
        <f>SUM(O25:O30)</f>
        <v>11444034.53</v>
      </c>
    </row>
    <row r="31" spans="1:18" s="43" customFormat="1" ht="15">
      <c r="A31" s="39"/>
      <c r="B31" s="54"/>
      <c r="C31" s="55" t="s">
        <v>255</v>
      </c>
      <c r="D31" s="87">
        <v>0</v>
      </c>
      <c r="E31" s="87">
        <v>0</v>
      </c>
      <c r="F31" s="87">
        <f t="shared" si="0"/>
        <v>0</v>
      </c>
      <c r="G31" s="87">
        <v>0</v>
      </c>
      <c r="H31" s="87">
        <v>0</v>
      </c>
      <c r="I31" s="87">
        <f t="shared" si="8"/>
        <v>0</v>
      </c>
      <c r="L31" s="62"/>
      <c r="M31" s="63">
        <v>192600</v>
      </c>
      <c r="N31" s="63">
        <f t="shared" si="6"/>
        <v>192600</v>
      </c>
      <c r="O31" s="63">
        <v>192600</v>
      </c>
      <c r="P31" s="62"/>
      <c r="Q31" s="62"/>
      <c r="R31" s="62"/>
    </row>
    <row r="32" spans="1:19" s="43" customFormat="1" ht="15">
      <c r="A32" s="39"/>
      <c r="B32" s="54"/>
      <c r="C32" s="55" t="s">
        <v>256</v>
      </c>
      <c r="D32" s="87">
        <v>0</v>
      </c>
      <c r="E32" s="87">
        <v>0</v>
      </c>
      <c r="F32" s="87">
        <f t="shared" si="0"/>
        <v>0</v>
      </c>
      <c r="G32" s="87">
        <v>0</v>
      </c>
      <c r="H32" s="87">
        <v>0</v>
      </c>
      <c r="I32" s="87">
        <f t="shared" si="8"/>
        <v>0</v>
      </c>
      <c r="L32" s="62"/>
      <c r="M32" s="63">
        <v>124627</v>
      </c>
      <c r="N32" s="63">
        <f t="shared" si="6"/>
        <v>124627</v>
      </c>
      <c r="O32" s="63">
        <v>124627</v>
      </c>
      <c r="P32" s="62">
        <f>SUM(L31:L32)</f>
        <v>0</v>
      </c>
      <c r="Q32" s="62">
        <f aca="true" t="shared" si="9" ref="Q32:R32">SUM(M31:M32)</f>
        <v>317227</v>
      </c>
      <c r="R32" s="62">
        <f t="shared" si="9"/>
        <v>317227</v>
      </c>
      <c r="S32" s="62">
        <f>SUM(N31:N32)</f>
        <v>317227</v>
      </c>
    </row>
    <row r="33" spans="1:9" s="43" customFormat="1" ht="15">
      <c r="A33" s="39"/>
      <c r="B33" s="54"/>
      <c r="C33" s="55" t="s">
        <v>257</v>
      </c>
      <c r="D33" s="87">
        <v>0</v>
      </c>
      <c r="E33" s="87">
        <v>0</v>
      </c>
      <c r="F33" s="87">
        <f t="shared" si="0"/>
        <v>0</v>
      </c>
      <c r="G33" s="87">
        <v>0</v>
      </c>
      <c r="H33" s="87">
        <v>0</v>
      </c>
      <c r="I33" s="87">
        <f t="shared" si="8"/>
        <v>0</v>
      </c>
    </row>
    <row r="34" spans="1:9" s="43" customFormat="1" ht="15">
      <c r="A34" s="39"/>
      <c r="B34" s="54"/>
      <c r="C34" s="55" t="s">
        <v>258</v>
      </c>
      <c r="D34" s="87">
        <v>0</v>
      </c>
      <c r="E34" s="87">
        <v>0</v>
      </c>
      <c r="F34" s="87">
        <f t="shared" si="0"/>
        <v>0</v>
      </c>
      <c r="G34" s="87">
        <v>0</v>
      </c>
      <c r="H34" s="87">
        <v>0</v>
      </c>
      <c r="I34" s="87">
        <f t="shared" si="8"/>
        <v>0</v>
      </c>
    </row>
    <row r="35" spans="1:9" s="43" customFormat="1" ht="15">
      <c r="A35" s="39"/>
      <c r="B35" s="54"/>
      <c r="C35" s="55" t="s">
        <v>259</v>
      </c>
      <c r="D35" s="87">
        <v>0</v>
      </c>
      <c r="E35" s="87">
        <v>0</v>
      </c>
      <c r="F35" s="87">
        <f t="shared" si="0"/>
        <v>0</v>
      </c>
      <c r="G35" s="87">
        <v>0</v>
      </c>
      <c r="H35" s="87">
        <v>0</v>
      </c>
      <c r="I35" s="87">
        <f t="shared" si="8"/>
        <v>0</v>
      </c>
    </row>
    <row r="36" spans="1:9" s="43" customFormat="1" ht="15">
      <c r="A36" s="39"/>
      <c r="B36" s="211" t="s">
        <v>260</v>
      </c>
      <c r="C36" s="212"/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</row>
    <row r="37" spans="1:9" s="43" customFormat="1" ht="15">
      <c r="A37" s="39"/>
      <c r="B37" s="211" t="s">
        <v>261</v>
      </c>
      <c r="C37" s="212"/>
      <c r="D37" s="87">
        <f>+D38</f>
        <v>0</v>
      </c>
      <c r="E37" s="87">
        <f aca="true" t="shared" si="10" ref="E37:H37">+E38</f>
        <v>0</v>
      </c>
      <c r="F37" s="87">
        <f t="shared" si="0"/>
        <v>0</v>
      </c>
      <c r="G37" s="87">
        <f t="shared" si="10"/>
        <v>0</v>
      </c>
      <c r="H37" s="87">
        <f t="shared" si="10"/>
        <v>0</v>
      </c>
      <c r="I37" s="87">
        <f t="shared" si="8"/>
        <v>0</v>
      </c>
    </row>
    <row r="38" spans="1:9" s="43" customFormat="1" ht="15">
      <c r="A38" s="39"/>
      <c r="B38" s="54"/>
      <c r="C38" s="55" t="s">
        <v>262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</row>
    <row r="39" spans="1:9" s="43" customFormat="1" ht="15">
      <c r="A39" s="39"/>
      <c r="B39" s="211" t="s">
        <v>263</v>
      </c>
      <c r="C39" s="212"/>
      <c r="D39" s="87">
        <f>+D40+D41</f>
        <v>0</v>
      </c>
      <c r="E39" s="87">
        <f aca="true" t="shared" si="11" ref="E39:H39">+E40+E41</f>
        <v>0</v>
      </c>
      <c r="F39" s="87">
        <f t="shared" si="0"/>
        <v>0</v>
      </c>
      <c r="G39" s="87">
        <f t="shared" si="11"/>
        <v>0</v>
      </c>
      <c r="H39" s="87">
        <f t="shared" si="11"/>
        <v>0</v>
      </c>
      <c r="I39" s="87">
        <f t="shared" si="8"/>
        <v>0</v>
      </c>
    </row>
    <row r="40" spans="1:9" s="43" customFormat="1" ht="15">
      <c r="A40" s="39"/>
      <c r="B40" s="54"/>
      <c r="C40" s="55" t="s">
        <v>264</v>
      </c>
      <c r="D40" s="87">
        <v>0</v>
      </c>
      <c r="E40" s="87">
        <v>0</v>
      </c>
      <c r="F40" s="87">
        <f t="shared" si="0"/>
        <v>0</v>
      </c>
      <c r="G40" s="87">
        <v>0</v>
      </c>
      <c r="H40" s="87">
        <v>0</v>
      </c>
      <c r="I40" s="87">
        <f t="shared" si="8"/>
        <v>0</v>
      </c>
    </row>
    <row r="41" spans="1:9" s="43" customFormat="1" ht="15">
      <c r="A41" s="39"/>
      <c r="B41" s="54"/>
      <c r="C41" s="55" t="s">
        <v>265</v>
      </c>
      <c r="D41" s="87">
        <v>0</v>
      </c>
      <c r="E41" s="87">
        <v>0</v>
      </c>
      <c r="F41" s="87">
        <f t="shared" si="0"/>
        <v>0</v>
      </c>
      <c r="G41" s="87">
        <v>0</v>
      </c>
      <c r="H41" s="87">
        <v>0</v>
      </c>
      <c r="I41" s="87">
        <f t="shared" si="8"/>
        <v>0</v>
      </c>
    </row>
    <row r="42" spans="1:9" s="43" customFormat="1" ht="15">
      <c r="A42" s="56"/>
      <c r="B42" s="57"/>
      <c r="C42" s="58"/>
      <c r="D42" s="88"/>
      <c r="E42" s="88"/>
      <c r="F42" s="88"/>
      <c r="G42" s="88"/>
      <c r="H42" s="88"/>
      <c r="I42" s="87"/>
    </row>
    <row r="43" spans="1:9" s="43" customFormat="1" ht="15">
      <c r="A43" s="206" t="s">
        <v>266</v>
      </c>
      <c r="B43" s="207"/>
      <c r="C43" s="208"/>
      <c r="D43" s="89"/>
      <c r="E43" s="89"/>
      <c r="F43" s="89"/>
      <c r="G43" s="89"/>
      <c r="H43" s="89"/>
      <c r="I43" s="89"/>
    </row>
    <row r="44" spans="1:9" s="43" customFormat="1" ht="15">
      <c r="A44" s="206" t="s">
        <v>267</v>
      </c>
      <c r="B44" s="207"/>
      <c r="C44" s="208"/>
      <c r="D44" s="91">
        <f>+D10+D11+D12+D13+D14+D15+D16+D17+D30+D36+D37+D39</f>
        <v>2395000</v>
      </c>
      <c r="E44" s="91">
        <f aca="true" t="shared" si="12" ref="E44:I44">+E10+E11+E12+E13+E14+E15+E16+E17+E30+E36+E37+E39</f>
        <v>0</v>
      </c>
      <c r="F44" s="91">
        <f t="shared" si="12"/>
        <v>2395000</v>
      </c>
      <c r="G44" s="91">
        <f t="shared" si="12"/>
        <v>1243500</v>
      </c>
      <c r="H44" s="91">
        <f t="shared" si="12"/>
        <v>1243500</v>
      </c>
      <c r="I44" s="91">
        <f t="shared" si="12"/>
        <v>-1151500</v>
      </c>
    </row>
    <row r="45" spans="1:9" s="43" customFormat="1" ht="15">
      <c r="A45" s="206" t="s">
        <v>268</v>
      </c>
      <c r="B45" s="207"/>
      <c r="C45" s="208"/>
      <c r="D45" s="90"/>
      <c r="E45" s="90"/>
      <c r="F45" s="90"/>
      <c r="G45" s="90"/>
      <c r="H45" s="90"/>
      <c r="I45" s="88"/>
    </row>
    <row r="46" spans="1:9" s="43" customFormat="1" ht="15">
      <c r="A46" s="56"/>
      <c r="B46" s="57"/>
      <c r="C46" s="58"/>
      <c r="D46" s="88"/>
      <c r="E46" s="88"/>
      <c r="F46" s="88"/>
      <c r="G46" s="88"/>
      <c r="H46" s="88"/>
      <c r="I46" s="88"/>
    </row>
    <row r="47" spans="1:9" s="43" customFormat="1" ht="15">
      <c r="A47" s="206" t="s">
        <v>269</v>
      </c>
      <c r="B47" s="207"/>
      <c r="C47" s="208"/>
      <c r="D47" s="88"/>
      <c r="E47" s="88"/>
      <c r="F47" s="88"/>
      <c r="G47" s="88"/>
      <c r="H47" s="88"/>
      <c r="I47" s="88"/>
    </row>
    <row r="48" spans="1:9" s="43" customFormat="1" ht="15">
      <c r="A48" s="39"/>
      <c r="B48" s="211" t="s">
        <v>270</v>
      </c>
      <c r="C48" s="212"/>
      <c r="D48" s="87">
        <f>+D49+D50+D51+D52+D53+D54+D55+D56</f>
        <v>0</v>
      </c>
      <c r="E48" s="87">
        <f aca="true" t="shared" si="13" ref="E48:H48">+E49+E50+E51+E52+E53+E54+E55+E56</f>
        <v>0</v>
      </c>
      <c r="F48" s="87">
        <f>+D48+E48</f>
        <v>0</v>
      </c>
      <c r="G48" s="87">
        <f t="shared" si="13"/>
        <v>0</v>
      </c>
      <c r="H48" s="87">
        <f t="shared" si="13"/>
        <v>0</v>
      </c>
      <c r="I48" s="87">
        <f aca="true" t="shared" si="14" ref="I48:I68">+H48-D48</f>
        <v>0</v>
      </c>
    </row>
    <row r="49" spans="1:9" s="43" customFormat="1" ht="15">
      <c r="A49" s="39"/>
      <c r="B49" s="54"/>
      <c r="C49" s="55" t="s">
        <v>271</v>
      </c>
      <c r="D49" s="87">
        <v>0</v>
      </c>
      <c r="E49" s="87">
        <v>0</v>
      </c>
      <c r="F49" s="87">
        <f aca="true" t="shared" si="15" ref="F49:F66">+D49+E49</f>
        <v>0</v>
      </c>
      <c r="G49" s="87">
        <v>0</v>
      </c>
      <c r="H49" s="87">
        <v>0</v>
      </c>
      <c r="I49" s="87">
        <f t="shared" si="14"/>
        <v>0</v>
      </c>
    </row>
    <row r="50" spans="1:9" s="43" customFormat="1" ht="15">
      <c r="A50" s="39"/>
      <c r="B50" s="54"/>
      <c r="C50" s="55" t="s">
        <v>272</v>
      </c>
      <c r="D50" s="87">
        <v>0</v>
      </c>
      <c r="E50" s="87">
        <v>0</v>
      </c>
      <c r="F50" s="87">
        <f aca="true" t="shared" si="16" ref="F50:F56">+D50+E50</f>
        <v>0</v>
      </c>
      <c r="G50" s="87">
        <v>0</v>
      </c>
      <c r="H50" s="87">
        <v>0</v>
      </c>
      <c r="I50" s="87">
        <f aca="true" t="shared" si="17" ref="I50:I56">+H50-D50</f>
        <v>0</v>
      </c>
    </row>
    <row r="51" spans="1:9" s="43" customFormat="1" ht="15">
      <c r="A51" s="39"/>
      <c r="B51" s="54"/>
      <c r="C51" s="55" t="s">
        <v>273</v>
      </c>
      <c r="D51" s="87">
        <v>0</v>
      </c>
      <c r="E51" s="87">
        <v>0</v>
      </c>
      <c r="F51" s="87">
        <f t="shared" si="16"/>
        <v>0</v>
      </c>
      <c r="G51" s="87">
        <v>0</v>
      </c>
      <c r="H51" s="87">
        <v>0</v>
      </c>
      <c r="I51" s="87">
        <f t="shared" si="17"/>
        <v>0</v>
      </c>
    </row>
    <row r="52" spans="1:9" s="43" customFormat="1" ht="16.5">
      <c r="A52" s="39"/>
      <c r="B52" s="54"/>
      <c r="C52" s="55" t="s">
        <v>274</v>
      </c>
      <c r="D52" s="87">
        <v>0</v>
      </c>
      <c r="E52" s="87">
        <v>0</v>
      </c>
      <c r="F52" s="87">
        <f t="shared" si="16"/>
        <v>0</v>
      </c>
      <c r="G52" s="87">
        <v>0</v>
      </c>
      <c r="H52" s="87">
        <v>0</v>
      </c>
      <c r="I52" s="87">
        <f t="shared" si="17"/>
        <v>0</v>
      </c>
    </row>
    <row r="53" spans="1:9" s="43" customFormat="1" ht="15">
      <c r="A53" s="39"/>
      <c r="B53" s="54"/>
      <c r="C53" s="55" t="s">
        <v>275</v>
      </c>
      <c r="D53" s="87">
        <v>0</v>
      </c>
      <c r="E53" s="87">
        <v>0</v>
      </c>
      <c r="F53" s="87">
        <f t="shared" si="16"/>
        <v>0</v>
      </c>
      <c r="G53" s="87">
        <v>0</v>
      </c>
      <c r="H53" s="87">
        <v>0</v>
      </c>
      <c r="I53" s="87">
        <f t="shared" si="17"/>
        <v>0</v>
      </c>
    </row>
    <row r="54" spans="1:9" s="43" customFormat="1" ht="15">
      <c r="A54" s="39"/>
      <c r="B54" s="54"/>
      <c r="C54" s="55" t="s">
        <v>276</v>
      </c>
      <c r="D54" s="87">
        <v>0</v>
      </c>
      <c r="E54" s="87">
        <v>0</v>
      </c>
      <c r="F54" s="87">
        <f t="shared" si="16"/>
        <v>0</v>
      </c>
      <c r="G54" s="87">
        <v>0</v>
      </c>
      <c r="H54" s="87">
        <v>0</v>
      </c>
      <c r="I54" s="87">
        <f t="shared" si="17"/>
        <v>0</v>
      </c>
    </row>
    <row r="55" spans="1:9" s="43" customFormat="1" ht="16.5">
      <c r="A55" s="39"/>
      <c r="B55" s="54"/>
      <c r="C55" s="55" t="s">
        <v>277</v>
      </c>
      <c r="D55" s="87">
        <v>0</v>
      </c>
      <c r="E55" s="87">
        <v>0</v>
      </c>
      <c r="F55" s="87">
        <f t="shared" si="16"/>
        <v>0</v>
      </c>
      <c r="G55" s="87">
        <v>0</v>
      </c>
      <c r="H55" s="87">
        <v>0</v>
      </c>
      <c r="I55" s="87">
        <f t="shared" si="17"/>
        <v>0</v>
      </c>
    </row>
    <row r="56" spans="1:9" s="43" customFormat="1" ht="16.5">
      <c r="A56" s="39"/>
      <c r="B56" s="54"/>
      <c r="C56" s="53" t="s">
        <v>278</v>
      </c>
      <c r="D56" s="87">
        <v>0</v>
      </c>
      <c r="E56" s="87">
        <v>0</v>
      </c>
      <c r="F56" s="87">
        <f t="shared" si="16"/>
        <v>0</v>
      </c>
      <c r="G56" s="87">
        <v>0</v>
      </c>
      <c r="H56" s="87">
        <v>0</v>
      </c>
      <c r="I56" s="87">
        <f t="shared" si="17"/>
        <v>0</v>
      </c>
    </row>
    <row r="57" spans="1:9" s="43" customFormat="1" ht="15">
      <c r="A57" s="39"/>
      <c r="B57" s="211" t="s">
        <v>279</v>
      </c>
      <c r="C57" s="212"/>
      <c r="D57" s="87">
        <f>+D58+D59+D60+D61</f>
        <v>0</v>
      </c>
      <c r="E57" s="87">
        <f aca="true" t="shared" si="18" ref="E57:H57">+E58+E59+E60+E61</f>
        <v>0</v>
      </c>
      <c r="F57" s="87">
        <f t="shared" si="15"/>
        <v>0</v>
      </c>
      <c r="G57" s="87">
        <f t="shared" si="18"/>
        <v>0</v>
      </c>
      <c r="H57" s="87">
        <f t="shared" si="18"/>
        <v>0</v>
      </c>
      <c r="I57" s="87">
        <f t="shared" si="14"/>
        <v>0</v>
      </c>
    </row>
    <row r="58" spans="1:9" s="43" customFormat="1" ht="15">
      <c r="A58" s="39"/>
      <c r="B58" s="54"/>
      <c r="C58" s="55" t="s">
        <v>280</v>
      </c>
      <c r="D58" s="87">
        <v>0</v>
      </c>
      <c r="E58" s="87">
        <v>0</v>
      </c>
      <c r="F58" s="87">
        <f t="shared" si="15"/>
        <v>0</v>
      </c>
      <c r="G58" s="87">
        <v>0</v>
      </c>
      <c r="H58" s="87">
        <v>0</v>
      </c>
      <c r="I58" s="87">
        <f t="shared" si="14"/>
        <v>0</v>
      </c>
    </row>
    <row r="59" spans="1:9" s="43" customFormat="1" ht="15">
      <c r="A59" s="39"/>
      <c r="B59" s="54"/>
      <c r="C59" s="55" t="s">
        <v>281</v>
      </c>
      <c r="D59" s="87">
        <v>0</v>
      </c>
      <c r="E59" s="87">
        <v>0</v>
      </c>
      <c r="F59" s="87">
        <f aca="true" t="shared" si="19" ref="F59:F60">+D59+E59</f>
        <v>0</v>
      </c>
      <c r="G59" s="87">
        <v>0</v>
      </c>
      <c r="H59" s="87">
        <v>0</v>
      </c>
      <c r="I59" s="87">
        <f aca="true" t="shared" si="20" ref="I59:I60">+H59-D59</f>
        <v>0</v>
      </c>
    </row>
    <row r="60" spans="1:9" s="43" customFormat="1" ht="15">
      <c r="A60" s="39"/>
      <c r="B60" s="54"/>
      <c r="C60" s="55" t="s">
        <v>282</v>
      </c>
      <c r="D60" s="87">
        <v>0</v>
      </c>
      <c r="E60" s="87">
        <v>0</v>
      </c>
      <c r="F60" s="87">
        <f t="shared" si="19"/>
        <v>0</v>
      </c>
      <c r="G60" s="87">
        <v>0</v>
      </c>
      <c r="H60" s="87">
        <v>0</v>
      </c>
      <c r="I60" s="87">
        <f t="shared" si="20"/>
        <v>0</v>
      </c>
    </row>
    <row r="61" spans="1:9" s="43" customFormat="1" ht="15">
      <c r="A61" s="39"/>
      <c r="B61" s="54"/>
      <c r="C61" s="55" t="s">
        <v>283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0</v>
      </c>
    </row>
    <row r="62" spans="1:9" s="43" customFormat="1" ht="15">
      <c r="A62" s="39"/>
      <c r="B62" s="211" t="s">
        <v>284</v>
      </c>
      <c r="C62" s="212"/>
      <c r="D62" s="87">
        <f>+D63+D64</f>
        <v>0</v>
      </c>
      <c r="E62" s="87">
        <f aca="true" t="shared" si="21" ref="E62:H62">+E63+E64</f>
        <v>0</v>
      </c>
      <c r="F62" s="87">
        <f t="shared" si="15"/>
        <v>0</v>
      </c>
      <c r="G62" s="87">
        <f t="shared" si="21"/>
        <v>0</v>
      </c>
      <c r="H62" s="87">
        <f t="shared" si="21"/>
        <v>0</v>
      </c>
      <c r="I62" s="87">
        <f t="shared" si="14"/>
        <v>0</v>
      </c>
    </row>
    <row r="63" spans="1:9" s="43" customFormat="1" ht="16.5">
      <c r="A63" s="39"/>
      <c r="B63" s="54"/>
      <c r="C63" s="55" t="s">
        <v>285</v>
      </c>
      <c r="D63" s="87">
        <v>0</v>
      </c>
      <c r="E63" s="87">
        <v>0</v>
      </c>
      <c r="F63" s="87">
        <f t="shared" si="15"/>
        <v>0</v>
      </c>
      <c r="G63" s="87">
        <v>0</v>
      </c>
      <c r="H63" s="87">
        <v>0</v>
      </c>
      <c r="I63" s="87">
        <f t="shared" si="14"/>
        <v>0</v>
      </c>
    </row>
    <row r="64" spans="1:9" s="43" customFormat="1" ht="15">
      <c r="A64" s="39"/>
      <c r="B64" s="54"/>
      <c r="C64" s="55" t="s">
        <v>286</v>
      </c>
      <c r="D64" s="87">
        <v>0</v>
      </c>
      <c r="E64" s="87">
        <v>0</v>
      </c>
      <c r="F64" s="87">
        <f t="shared" si="15"/>
        <v>0</v>
      </c>
      <c r="G64" s="87">
        <v>0</v>
      </c>
      <c r="H64" s="87">
        <v>0</v>
      </c>
      <c r="I64" s="87">
        <f t="shared" si="14"/>
        <v>0</v>
      </c>
    </row>
    <row r="65" spans="1:9" s="43" customFormat="1" ht="15">
      <c r="A65" s="39"/>
      <c r="B65" s="211" t="s">
        <v>287</v>
      </c>
      <c r="C65" s="212"/>
      <c r="D65" s="87">
        <v>0</v>
      </c>
      <c r="E65" s="87">
        <v>0</v>
      </c>
      <c r="F65" s="87">
        <f t="shared" si="15"/>
        <v>0</v>
      </c>
      <c r="G65" s="87">
        <v>0</v>
      </c>
      <c r="H65" s="87">
        <v>0</v>
      </c>
      <c r="I65" s="87">
        <f t="shared" si="14"/>
        <v>0</v>
      </c>
    </row>
    <row r="66" spans="1:9" s="43" customFormat="1" ht="15">
      <c r="A66" s="39"/>
      <c r="B66" s="211" t="s">
        <v>288</v>
      </c>
      <c r="C66" s="212"/>
      <c r="D66" s="87">
        <v>0</v>
      </c>
      <c r="E66" s="87">
        <v>0</v>
      </c>
      <c r="F66" s="87">
        <f t="shared" si="15"/>
        <v>0</v>
      </c>
      <c r="G66" s="87">
        <v>0</v>
      </c>
      <c r="H66" s="87">
        <v>0</v>
      </c>
      <c r="I66" s="87">
        <f t="shared" si="14"/>
        <v>0</v>
      </c>
    </row>
    <row r="67" spans="1:9" s="43" customFormat="1" ht="15">
      <c r="A67" s="56"/>
      <c r="B67" s="209"/>
      <c r="C67" s="210"/>
      <c r="D67" s="88"/>
      <c r="E67" s="88"/>
      <c r="F67" s="88"/>
      <c r="G67" s="88"/>
      <c r="H67" s="88"/>
      <c r="I67" s="88"/>
    </row>
    <row r="68" spans="1:9" s="43" customFormat="1" ht="15">
      <c r="A68" s="206" t="s">
        <v>289</v>
      </c>
      <c r="B68" s="207"/>
      <c r="C68" s="208"/>
      <c r="D68" s="87">
        <f>+D48+D57+D62+D65+D66</f>
        <v>0</v>
      </c>
      <c r="E68" s="87">
        <f aca="true" t="shared" si="22" ref="E68:G68">+E48+E57+E62+E65+E66</f>
        <v>0</v>
      </c>
      <c r="F68" s="87">
        <f>+D68+E68</f>
        <v>0</v>
      </c>
      <c r="G68" s="87">
        <f t="shared" si="22"/>
        <v>0</v>
      </c>
      <c r="H68" s="87">
        <f>+H48+H57+H62+H65+H66</f>
        <v>0</v>
      </c>
      <c r="I68" s="87">
        <f t="shared" si="14"/>
        <v>0</v>
      </c>
    </row>
    <row r="69" spans="1:9" s="43" customFormat="1" ht="15">
      <c r="A69" s="56"/>
      <c r="B69" s="209"/>
      <c r="C69" s="210"/>
      <c r="D69" s="88"/>
      <c r="E69" s="88"/>
      <c r="F69" s="88"/>
      <c r="G69" s="88"/>
      <c r="H69" s="88"/>
      <c r="I69" s="88"/>
    </row>
    <row r="70" spans="1:9" s="43" customFormat="1" ht="15">
      <c r="A70" s="206" t="s">
        <v>290</v>
      </c>
      <c r="B70" s="207"/>
      <c r="C70" s="208"/>
      <c r="D70" s="87">
        <f>+D48</f>
        <v>0</v>
      </c>
      <c r="E70" s="87">
        <f>+E71</f>
        <v>0</v>
      </c>
      <c r="F70" s="87">
        <f>+D70+E70</f>
        <v>0</v>
      </c>
      <c r="G70" s="87">
        <f aca="true" t="shared" si="23" ref="G70:I70">+E70+F70</f>
        <v>0</v>
      </c>
      <c r="H70" s="87">
        <f t="shared" si="23"/>
        <v>0</v>
      </c>
      <c r="I70" s="87">
        <f t="shared" si="23"/>
        <v>0</v>
      </c>
    </row>
    <row r="71" spans="1:9" s="43" customFormat="1" ht="15">
      <c r="A71" s="39"/>
      <c r="B71" s="211" t="s">
        <v>291</v>
      </c>
      <c r="C71" s="212"/>
      <c r="D71" s="87">
        <v>0</v>
      </c>
      <c r="E71" s="87">
        <v>0</v>
      </c>
      <c r="F71" s="87">
        <v>0</v>
      </c>
      <c r="G71" s="87">
        <v>0</v>
      </c>
      <c r="H71" s="87">
        <v>0</v>
      </c>
      <c r="I71" s="87">
        <v>0</v>
      </c>
    </row>
    <row r="72" spans="1:9" s="43" customFormat="1" ht="15">
      <c r="A72" s="56"/>
      <c r="B72" s="209"/>
      <c r="C72" s="210"/>
      <c r="D72" s="88"/>
      <c r="E72" s="88"/>
      <c r="F72" s="88"/>
      <c r="G72" s="88"/>
      <c r="H72" s="88"/>
      <c r="I72" s="88"/>
    </row>
    <row r="73" spans="1:11" s="43" customFormat="1" ht="15">
      <c r="A73" s="206" t="s">
        <v>292</v>
      </c>
      <c r="B73" s="207"/>
      <c r="C73" s="208"/>
      <c r="D73" s="86">
        <f>+D44+D68+D70</f>
        <v>2395000</v>
      </c>
      <c r="E73" s="86">
        <f aca="true" t="shared" si="24" ref="E73:F73">+E44+E68+E70</f>
        <v>0</v>
      </c>
      <c r="F73" s="86">
        <f t="shared" si="24"/>
        <v>2395000</v>
      </c>
      <c r="G73" s="86">
        <f>+G44+G68+G70</f>
        <v>1243500</v>
      </c>
      <c r="H73" s="86">
        <f>+H44+H68+H70</f>
        <v>1243500</v>
      </c>
      <c r="I73" s="91">
        <f aca="true" t="shared" si="25" ref="I73">+I39+I40+I41+I42+I43+I44+I45+I46+I59+I65+I66+I68</f>
        <v>-1151500</v>
      </c>
      <c r="K73" s="61"/>
    </row>
    <row r="74" spans="1:16" s="43" customFormat="1" ht="15">
      <c r="A74" s="56"/>
      <c r="B74" s="209"/>
      <c r="C74" s="210"/>
      <c r="D74" s="88"/>
      <c r="E74" s="88"/>
      <c r="F74" s="88"/>
      <c r="G74" s="88"/>
      <c r="H74" s="88"/>
      <c r="I74" s="88"/>
      <c r="N74" s="64"/>
      <c r="O74" s="64"/>
      <c r="P74" s="64"/>
    </row>
    <row r="75" spans="1:16" s="43" customFormat="1" ht="15">
      <c r="A75" s="39"/>
      <c r="B75" s="213" t="s">
        <v>293</v>
      </c>
      <c r="C75" s="208"/>
      <c r="D75" s="88"/>
      <c r="E75" s="88"/>
      <c r="F75" s="88"/>
      <c r="G75" s="88"/>
      <c r="H75" s="88"/>
      <c r="I75" s="88"/>
      <c r="K75" s="61"/>
      <c r="L75" s="61"/>
      <c r="M75" s="61"/>
      <c r="N75" s="61"/>
      <c r="O75" s="61"/>
      <c r="P75" s="61"/>
    </row>
    <row r="76" spans="1:9" s="43" customFormat="1" ht="15">
      <c r="A76" s="39"/>
      <c r="B76" s="211" t="s">
        <v>294</v>
      </c>
      <c r="C76" s="212"/>
      <c r="D76" s="87">
        <v>0</v>
      </c>
      <c r="E76" s="87">
        <v>0</v>
      </c>
      <c r="F76" s="87">
        <f aca="true" t="shared" si="26" ref="F76:F77">+D76+E76</f>
        <v>0</v>
      </c>
      <c r="G76" s="87">
        <v>0</v>
      </c>
      <c r="H76" s="87">
        <v>0</v>
      </c>
      <c r="I76" s="87">
        <f aca="true" t="shared" si="27" ref="I76:I77">+H76-D76</f>
        <v>0</v>
      </c>
    </row>
    <row r="77" spans="1:9" s="43" customFormat="1" ht="15">
      <c r="A77" s="39"/>
      <c r="B77" s="211" t="s">
        <v>295</v>
      </c>
      <c r="C77" s="212"/>
      <c r="D77" s="87">
        <v>0</v>
      </c>
      <c r="E77" s="87">
        <v>0</v>
      </c>
      <c r="F77" s="87">
        <f t="shared" si="26"/>
        <v>0</v>
      </c>
      <c r="G77" s="87">
        <v>0</v>
      </c>
      <c r="H77" s="87">
        <v>0</v>
      </c>
      <c r="I77" s="87">
        <f t="shared" si="27"/>
        <v>0</v>
      </c>
    </row>
    <row r="78" spans="1:9" s="43" customFormat="1" ht="15">
      <c r="A78" s="39"/>
      <c r="B78" s="213" t="s">
        <v>296</v>
      </c>
      <c r="C78" s="208"/>
      <c r="D78" s="87">
        <f>+D76+D77</f>
        <v>0</v>
      </c>
      <c r="E78" s="87">
        <f aca="true" t="shared" si="28" ref="E78:H78">+E76+E77</f>
        <v>0</v>
      </c>
      <c r="F78" s="87">
        <f aca="true" t="shared" si="29" ref="F78">+D78+E78</f>
        <v>0</v>
      </c>
      <c r="G78" s="87">
        <f t="shared" si="28"/>
        <v>0</v>
      </c>
      <c r="H78" s="87">
        <f t="shared" si="28"/>
        <v>0</v>
      </c>
      <c r="I78" s="87">
        <f aca="true" t="shared" si="30" ref="I78">+H78-D78</f>
        <v>0</v>
      </c>
    </row>
    <row r="79" spans="1:9" s="43" customFormat="1" ht="15.75" thickBot="1">
      <c r="A79" s="23"/>
      <c r="B79" s="204"/>
      <c r="C79" s="205"/>
      <c r="D79" s="24"/>
      <c r="E79" s="24"/>
      <c r="F79" s="24"/>
      <c r="G79" s="24"/>
      <c r="H79" s="24"/>
      <c r="I79" s="24"/>
    </row>
  </sheetData>
  <mergeCells count="58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/>
  <pageMargins left="0.7" right="0" top="0.2755905511811024" bottom="0.15748031496062992" header="0.31496062992125984" footer="0.31496062992125984"/>
  <pageSetup fitToHeight="1" fitToWidth="1" horizontalDpi="600" verticalDpi="6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view="pageBreakPreview" zoomScale="120" zoomScaleSheetLayoutView="120" workbookViewId="0" topLeftCell="A1">
      <selection activeCell="H13" sqref="H13"/>
    </sheetView>
  </sheetViews>
  <sheetFormatPr defaultColWidth="11.421875" defaultRowHeight="15"/>
  <cols>
    <col min="1" max="1" width="3.28125" style="0" customWidth="1"/>
    <col min="2" max="2" width="43.28125" style="0" customWidth="1"/>
  </cols>
  <sheetData>
    <row r="1" spans="1:8" ht="15">
      <c r="A1" s="241" t="s">
        <v>435</v>
      </c>
      <c r="B1" s="242"/>
      <c r="C1" s="242"/>
      <c r="D1" s="242"/>
      <c r="E1" s="242"/>
      <c r="F1" s="242"/>
      <c r="G1" s="242"/>
      <c r="H1" s="243"/>
    </row>
    <row r="2" spans="1:8" ht="15">
      <c r="A2" s="244" t="s">
        <v>297</v>
      </c>
      <c r="B2" s="245"/>
      <c r="C2" s="245"/>
      <c r="D2" s="245"/>
      <c r="E2" s="245"/>
      <c r="F2" s="245"/>
      <c r="G2" s="245"/>
      <c r="H2" s="246"/>
    </row>
    <row r="3" spans="1:8" ht="15">
      <c r="A3" s="244" t="s">
        <v>298</v>
      </c>
      <c r="B3" s="245"/>
      <c r="C3" s="245"/>
      <c r="D3" s="245"/>
      <c r="E3" s="245"/>
      <c r="F3" s="245"/>
      <c r="G3" s="245"/>
      <c r="H3" s="246"/>
    </row>
    <row r="4" spans="1:8" ht="15">
      <c r="A4" s="244" t="s">
        <v>452</v>
      </c>
      <c r="B4" s="245"/>
      <c r="C4" s="245"/>
      <c r="D4" s="245"/>
      <c r="E4" s="245"/>
      <c r="F4" s="245"/>
      <c r="G4" s="245"/>
      <c r="H4" s="246"/>
    </row>
    <row r="5" spans="1:8" ht="15.75" thickBot="1">
      <c r="A5" s="247" t="s">
        <v>1</v>
      </c>
      <c r="B5" s="248"/>
      <c r="C5" s="248"/>
      <c r="D5" s="248"/>
      <c r="E5" s="248"/>
      <c r="F5" s="248"/>
      <c r="G5" s="248"/>
      <c r="H5" s="249"/>
    </row>
    <row r="6" spans="1:8" ht="15.75" thickBot="1">
      <c r="A6" s="241" t="s">
        <v>2</v>
      </c>
      <c r="B6" s="250"/>
      <c r="C6" s="252" t="s">
        <v>299</v>
      </c>
      <c r="D6" s="253"/>
      <c r="E6" s="253"/>
      <c r="F6" s="253"/>
      <c r="G6" s="254"/>
      <c r="H6" s="255" t="s">
        <v>300</v>
      </c>
    </row>
    <row r="7" spans="1:8" ht="15.75" thickBot="1">
      <c r="A7" s="247"/>
      <c r="B7" s="251"/>
      <c r="C7" s="25" t="s">
        <v>186</v>
      </c>
      <c r="D7" s="25" t="s">
        <v>301</v>
      </c>
      <c r="E7" s="25" t="s">
        <v>302</v>
      </c>
      <c r="F7" s="25" t="s">
        <v>187</v>
      </c>
      <c r="G7" s="25" t="s">
        <v>189</v>
      </c>
      <c r="H7" s="256"/>
    </row>
    <row r="8" spans="1:8" ht="15">
      <c r="A8" s="257" t="s">
        <v>303</v>
      </c>
      <c r="B8" s="258"/>
      <c r="C8" s="97">
        <f>+C9+C17+C27</f>
        <v>2395000</v>
      </c>
      <c r="D8" s="97">
        <f>+D9+D17+D27+D37+D47+D57+D61+D70+D75</f>
        <v>0</v>
      </c>
      <c r="E8" s="97">
        <f>+E9+E17+E27+E37+E47+E57+E61+E70+E75</f>
        <v>2395000</v>
      </c>
      <c r="F8" s="97">
        <v>1011264</v>
      </c>
      <c r="G8" s="97">
        <v>1011264</v>
      </c>
      <c r="H8" s="97">
        <v>1383736</v>
      </c>
    </row>
    <row r="9" spans="1:8" ht="15">
      <c r="A9" s="235" t="s">
        <v>304</v>
      </c>
      <c r="B9" s="236"/>
      <c r="C9" s="97">
        <f>+C10+C11+C12+C13+C14+C15+C16</f>
        <v>1691000</v>
      </c>
      <c r="D9" s="97">
        <f>+D10+D11+D12+D13+D14+D15+D16</f>
        <v>0</v>
      </c>
      <c r="E9" s="97">
        <f>+E10+E11+E12+E13+E14+E15+E16</f>
        <v>1691000</v>
      </c>
      <c r="F9" s="97">
        <v>683246</v>
      </c>
      <c r="G9" s="97">
        <f aca="true" t="shared" si="0" ref="G9:H9">+G10+G11+G12+G13+G14+G15+G16</f>
        <v>683246</v>
      </c>
      <c r="H9" s="97">
        <f t="shared" si="0"/>
        <v>1007754</v>
      </c>
    </row>
    <row r="10" spans="1:8" ht="15">
      <c r="A10" s="27"/>
      <c r="B10" s="26" t="s">
        <v>305</v>
      </c>
      <c r="C10" s="98">
        <v>1140000</v>
      </c>
      <c r="D10" s="98">
        <v>0</v>
      </c>
      <c r="E10" s="98">
        <f>+C10+D10</f>
        <v>1140000</v>
      </c>
      <c r="F10" s="98">
        <v>535321</v>
      </c>
      <c r="G10" s="98">
        <v>535321</v>
      </c>
      <c r="H10" s="99">
        <f>+E10-F10</f>
        <v>604679</v>
      </c>
    </row>
    <row r="11" spans="1:8" ht="15">
      <c r="A11" s="27"/>
      <c r="B11" s="26" t="s">
        <v>306</v>
      </c>
      <c r="C11" s="98">
        <v>0</v>
      </c>
      <c r="D11" s="98">
        <v>0</v>
      </c>
      <c r="E11" s="98">
        <f aca="true" t="shared" si="1" ref="E11:E16">+C11+D11</f>
        <v>0</v>
      </c>
      <c r="F11" s="98">
        <v>0</v>
      </c>
      <c r="G11" s="98">
        <v>0</v>
      </c>
      <c r="H11" s="99">
        <f aca="true" t="shared" si="2" ref="H11:H26">+E11-F11</f>
        <v>0</v>
      </c>
    </row>
    <row r="12" spans="1:8" ht="15">
      <c r="A12" s="27"/>
      <c r="B12" s="26" t="s">
        <v>307</v>
      </c>
      <c r="C12" s="98">
        <v>255000</v>
      </c>
      <c r="D12" s="98">
        <v>0</v>
      </c>
      <c r="E12" s="98">
        <f t="shared" si="1"/>
        <v>255000</v>
      </c>
      <c r="F12" s="98">
        <v>46132</v>
      </c>
      <c r="G12" s="98">
        <v>46132</v>
      </c>
      <c r="H12" s="99">
        <f t="shared" si="2"/>
        <v>208868</v>
      </c>
    </row>
    <row r="13" spans="1:8" ht="15">
      <c r="A13" s="27"/>
      <c r="B13" s="26" t="s">
        <v>308</v>
      </c>
      <c r="C13" s="98">
        <v>52000</v>
      </c>
      <c r="D13" s="98">
        <v>0</v>
      </c>
      <c r="E13" s="98">
        <f t="shared" si="1"/>
        <v>52000</v>
      </c>
      <c r="F13" s="98">
        <v>0</v>
      </c>
      <c r="G13" s="98">
        <v>0</v>
      </c>
      <c r="H13" s="99">
        <f t="shared" si="2"/>
        <v>52000</v>
      </c>
    </row>
    <row r="14" spans="1:8" ht="15">
      <c r="A14" s="27"/>
      <c r="B14" s="26" t="s">
        <v>309</v>
      </c>
      <c r="C14" s="98">
        <v>244000</v>
      </c>
      <c r="D14" s="98">
        <v>0</v>
      </c>
      <c r="E14" s="98">
        <f t="shared" si="1"/>
        <v>244000</v>
      </c>
      <c r="F14" s="98">
        <v>101793</v>
      </c>
      <c r="G14" s="98">
        <v>101793</v>
      </c>
      <c r="H14" s="99">
        <f t="shared" si="2"/>
        <v>142207</v>
      </c>
    </row>
    <row r="15" spans="1:8" ht="15">
      <c r="A15" s="27"/>
      <c r="B15" s="26" t="s">
        <v>310</v>
      </c>
      <c r="C15" s="98">
        <v>0</v>
      </c>
      <c r="D15" s="98">
        <v>0</v>
      </c>
      <c r="E15" s="98">
        <f t="shared" si="1"/>
        <v>0</v>
      </c>
      <c r="F15" s="98">
        <v>0</v>
      </c>
      <c r="G15" s="98">
        <v>0</v>
      </c>
      <c r="H15" s="99">
        <f t="shared" si="2"/>
        <v>0</v>
      </c>
    </row>
    <row r="16" spans="1:8" ht="15">
      <c r="A16" s="27"/>
      <c r="B16" s="26" t="s">
        <v>311</v>
      </c>
      <c r="C16" s="98">
        <v>0</v>
      </c>
      <c r="D16" s="98">
        <v>0</v>
      </c>
      <c r="E16" s="98">
        <f t="shared" si="1"/>
        <v>0</v>
      </c>
      <c r="F16" s="98">
        <v>0</v>
      </c>
      <c r="G16" s="98">
        <v>0</v>
      </c>
      <c r="H16" s="99">
        <f t="shared" si="2"/>
        <v>0</v>
      </c>
    </row>
    <row r="17" spans="1:8" ht="15">
      <c r="A17" s="235" t="s">
        <v>312</v>
      </c>
      <c r="B17" s="236"/>
      <c r="C17" s="97">
        <f>+C18+C19+C20+C21+C22+C23+C24+C25+C26</f>
        <v>271000</v>
      </c>
      <c r="D17" s="97">
        <f aca="true" t="shared" si="3" ref="D17:E17">+D18+D19+D20+D21+D22+D23+D24+D25+D26</f>
        <v>0</v>
      </c>
      <c r="E17" s="97">
        <f t="shared" si="3"/>
        <v>271000</v>
      </c>
      <c r="F17" s="97">
        <v>141977</v>
      </c>
      <c r="G17" s="97">
        <v>141977</v>
      </c>
      <c r="H17" s="97">
        <f>+H18+H19+H20+H21+H22+H23+H24+H25+H26</f>
        <v>129023</v>
      </c>
    </row>
    <row r="18" spans="1:8" ht="15">
      <c r="A18" s="27"/>
      <c r="B18" s="26" t="s">
        <v>313</v>
      </c>
      <c r="C18" s="98">
        <v>195000</v>
      </c>
      <c r="D18" s="98">
        <v>0</v>
      </c>
      <c r="E18" s="98">
        <v>195000</v>
      </c>
      <c r="F18" s="98">
        <v>97927</v>
      </c>
      <c r="G18" s="98">
        <v>97927</v>
      </c>
      <c r="H18" s="99">
        <f t="shared" si="2"/>
        <v>97073</v>
      </c>
    </row>
    <row r="19" spans="1:8" ht="15">
      <c r="A19" s="27"/>
      <c r="B19" s="26" t="s">
        <v>314</v>
      </c>
      <c r="C19" s="98">
        <v>0</v>
      </c>
      <c r="D19" s="98">
        <v>0</v>
      </c>
      <c r="E19" s="98">
        <f aca="true" t="shared" si="4" ref="E19:E22">+C19+D19</f>
        <v>0</v>
      </c>
      <c r="F19" s="98">
        <v>0</v>
      </c>
      <c r="G19" s="98">
        <v>0</v>
      </c>
      <c r="H19" s="99">
        <f t="shared" si="2"/>
        <v>0</v>
      </c>
    </row>
    <row r="20" spans="1:8" ht="15">
      <c r="A20" s="27"/>
      <c r="B20" s="26" t="s">
        <v>315</v>
      </c>
      <c r="C20" s="98">
        <v>0</v>
      </c>
      <c r="D20" s="98">
        <v>0</v>
      </c>
      <c r="E20" s="98">
        <f t="shared" si="4"/>
        <v>0</v>
      </c>
      <c r="F20" s="98">
        <v>0</v>
      </c>
      <c r="G20" s="98">
        <v>0</v>
      </c>
      <c r="H20" s="99">
        <f t="shared" si="2"/>
        <v>0</v>
      </c>
    </row>
    <row r="21" spans="1:8" ht="15">
      <c r="A21" s="27"/>
      <c r="B21" s="26" t="s">
        <v>316</v>
      </c>
      <c r="C21" s="98">
        <v>0</v>
      </c>
      <c r="D21" s="98">
        <v>0</v>
      </c>
      <c r="E21" s="98">
        <f t="shared" si="4"/>
        <v>0</v>
      </c>
      <c r="F21" s="98">
        <v>0</v>
      </c>
      <c r="G21" s="98">
        <v>0</v>
      </c>
      <c r="H21" s="99">
        <f t="shared" si="2"/>
        <v>0</v>
      </c>
    </row>
    <row r="22" spans="1:8" ht="15">
      <c r="A22" s="27"/>
      <c r="B22" s="26" t="s">
        <v>317</v>
      </c>
      <c r="C22" s="98">
        <v>0</v>
      </c>
      <c r="D22" s="98">
        <v>0</v>
      </c>
      <c r="E22" s="98">
        <f t="shared" si="4"/>
        <v>0</v>
      </c>
      <c r="F22" s="98">
        <v>0</v>
      </c>
      <c r="G22" s="98">
        <v>0</v>
      </c>
      <c r="H22" s="99">
        <f t="shared" si="2"/>
        <v>0</v>
      </c>
    </row>
    <row r="23" spans="1:8" ht="15">
      <c r="A23" s="27"/>
      <c r="B23" s="26" t="s">
        <v>318</v>
      </c>
      <c r="C23" s="98">
        <v>76000</v>
      </c>
      <c r="D23" s="98">
        <v>0</v>
      </c>
      <c r="E23" s="98">
        <v>76000</v>
      </c>
      <c r="F23" s="98">
        <v>44050</v>
      </c>
      <c r="G23" s="98">
        <v>44050</v>
      </c>
      <c r="H23" s="99">
        <f t="shared" si="2"/>
        <v>31950</v>
      </c>
    </row>
    <row r="24" spans="1:8" ht="15">
      <c r="A24" s="27"/>
      <c r="B24" s="26" t="s">
        <v>319</v>
      </c>
      <c r="C24" s="98">
        <v>0</v>
      </c>
      <c r="D24" s="98">
        <v>0</v>
      </c>
      <c r="E24" s="98">
        <f aca="true" t="shared" si="5" ref="E24:E26">+C24+D24</f>
        <v>0</v>
      </c>
      <c r="F24" s="98">
        <v>0</v>
      </c>
      <c r="G24" s="98">
        <v>0</v>
      </c>
      <c r="H24" s="99">
        <f t="shared" si="2"/>
        <v>0</v>
      </c>
    </row>
    <row r="25" spans="1:8" ht="15">
      <c r="A25" s="27"/>
      <c r="B25" s="26" t="s">
        <v>320</v>
      </c>
      <c r="C25" s="98">
        <v>0</v>
      </c>
      <c r="D25" s="98">
        <v>0</v>
      </c>
      <c r="E25" s="98">
        <f t="shared" si="5"/>
        <v>0</v>
      </c>
      <c r="F25" s="98">
        <v>0</v>
      </c>
      <c r="G25" s="98">
        <v>0</v>
      </c>
      <c r="H25" s="99">
        <f t="shared" si="2"/>
        <v>0</v>
      </c>
    </row>
    <row r="26" spans="1:8" ht="15">
      <c r="A26" s="27"/>
      <c r="B26" s="26" t="s">
        <v>321</v>
      </c>
      <c r="C26" s="98">
        <v>0</v>
      </c>
      <c r="D26" s="98">
        <v>0</v>
      </c>
      <c r="E26" s="98">
        <f t="shared" si="5"/>
        <v>0</v>
      </c>
      <c r="F26" s="98">
        <v>0</v>
      </c>
      <c r="G26" s="98">
        <v>0</v>
      </c>
      <c r="H26" s="99">
        <f t="shared" si="2"/>
        <v>0</v>
      </c>
    </row>
    <row r="27" spans="1:8" ht="15">
      <c r="A27" s="235" t="s">
        <v>322</v>
      </c>
      <c r="B27" s="236"/>
      <c r="C27" s="97">
        <f aca="true" t="shared" si="6" ref="C27:E27">+C28+C29+C30+C31+C32+C33+C34+C35+C36</f>
        <v>433000</v>
      </c>
      <c r="D27" s="97">
        <f t="shared" si="6"/>
        <v>0</v>
      </c>
      <c r="E27" s="97">
        <f t="shared" si="6"/>
        <v>433000</v>
      </c>
      <c r="F27" s="97">
        <v>186041</v>
      </c>
      <c r="G27" s="97">
        <v>186041</v>
      </c>
      <c r="H27" s="97">
        <f>+H28+H29+H30+H31+H32+H33+H34+H35+H36-1</f>
        <v>246958</v>
      </c>
    </row>
    <row r="28" spans="1:8" ht="15">
      <c r="A28" s="27"/>
      <c r="B28" s="26" t="s">
        <v>323</v>
      </c>
      <c r="C28" s="98">
        <v>46000</v>
      </c>
      <c r="D28" s="98">
        <v>0</v>
      </c>
      <c r="E28" s="98">
        <f>+C28+D28</f>
        <v>46000</v>
      </c>
      <c r="F28" s="98">
        <v>13936</v>
      </c>
      <c r="G28" s="98">
        <v>13936</v>
      </c>
      <c r="H28" s="99">
        <f>+E28-F28</f>
        <v>32064</v>
      </c>
    </row>
    <row r="29" spans="1:8" ht="15">
      <c r="A29" s="27"/>
      <c r="B29" s="26" t="s">
        <v>324</v>
      </c>
      <c r="C29" s="98">
        <v>0</v>
      </c>
      <c r="D29" s="99">
        <v>0</v>
      </c>
      <c r="E29" s="98">
        <f aca="true" t="shared" si="7" ref="E29:E36">+C29+D29</f>
        <v>0</v>
      </c>
      <c r="F29" s="99">
        <v>0</v>
      </c>
      <c r="G29" s="99">
        <v>0</v>
      </c>
      <c r="H29" s="99">
        <f aca="true" t="shared" si="8" ref="H29:H36">+E29-F29</f>
        <v>0</v>
      </c>
    </row>
    <row r="30" spans="1:8" ht="15">
      <c r="A30" s="27"/>
      <c r="B30" s="26" t="s">
        <v>325</v>
      </c>
      <c r="C30" s="98">
        <v>30000</v>
      </c>
      <c r="D30" s="99">
        <v>0</v>
      </c>
      <c r="E30" s="98">
        <f t="shared" si="7"/>
        <v>30000</v>
      </c>
      <c r="F30" s="99">
        <v>0</v>
      </c>
      <c r="G30" s="99">
        <v>0</v>
      </c>
      <c r="H30" s="99">
        <f t="shared" si="8"/>
        <v>30000</v>
      </c>
    </row>
    <row r="31" spans="1:8" ht="15">
      <c r="A31" s="27"/>
      <c r="B31" s="26" t="s">
        <v>326</v>
      </c>
      <c r="C31" s="98">
        <v>20000</v>
      </c>
      <c r="D31" s="99">
        <v>0</v>
      </c>
      <c r="E31" s="98">
        <f t="shared" si="7"/>
        <v>20000</v>
      </c>
      <c r="F31" s="99">
        <v>0</v>
      </c>
      <c r="G31" s="99">
        <v>0</v>
      </c>
      <c r="H31" s="99">
        <f t="shared" si="8"/>
        <v>20000</v>
      </c>
    </row>
    <row r="32" spans="1:8" ht="15">
      <c r="A32" s="27"/>
      <c r="B32" s="26" t="s">
        <v>327</v>
      </c>
      <c r="C32" s="98">
        <v>47000</v>
      </c>
      <c r="D32" s="99">
        <v>0</v>
      </c>
      <c r="E32" s="98">
        <f t="shared" si="7"/>
        <v>47000</v>
      </c>
      <c r="F32" s="99">
        <v>18375</v>
      </c>
      <c r="G32" s="99">
        <v>18375</v>
      </c>
      <c r="H32" s="99">
        <f t="shared" si="8"/>
        <v>28625</v>
      </c>
    </row>
    <row r="33" spans="1:8" ht="15">
      <c r="A33" s="27"/>
      <c r="B33" s="26" t="s">
        <v>328</v>
      </c>
      <c r="C33" s="98">
        <v>9000</v>
      </c>
      <c r="D33" s="99">
        <v>0</v>
      </c>
      <c r="E33" s="98">
        <f t="shared" si="7"/>
        <v>9000</v>
      </c>
      <c r="F33" s="99">
        <v>0</v>
      </c>
      <c r="G33" s="99">
        <v>0</v>
      </c>
      <c r="H33" s="99">
        <f t="shared" si="8"/>
        <v>9000</v>
      </c>
    </row>
    <row r="34" spans="1:8" ht="15">
      <c r="A34" s="27"/>
      <c r="B34" s="26" t="s">
        <v>329</v>
      </c>
      <c r="C34" s="98">
        <v>51000</v>
      </c>
      <c r="D34" s="99">
        <v>0</v>
      </c>
      <c r="E34" s="98">
        <f t="shared" si="7"/>
        <v>51000</v>
      </c>
      <c r="F34" s="99">
        <v>21918</v>
      </c>
      <c r="G34" s="99">
        <v>21917</v>
      </c>
      <c r="H34" s="99">
        <f t="shared" si="8"/>
        <v>29082</v>
      </c>
    </row>
    <row r="35" spans="1:8" ht="15">
      <c r="A35" s="27"/>
      <c r="B35" s="26" t="s">
        <v>330</v>
      </c>
      <c r="C35" s="98">
        <v>177000</v>
      </c>
      <c r="D35" s="99">
        <v>0</v>
      </c>
      <c r="E35" s="98">
        <f t="shared" si="7"/>
        <v>177000</v>
      </c>
      <c r="F35" s="99">
        <v>114649</v>
      </c>
      <c r="G35" s="99">
        <v>114649</v>
      </c>
      <c r="H35" s="99">
        <f t="shared" si="8"/>
        <v>62351</v>
      </c>
    </row>
    <row r="36" spans="1:8" ht="15">
      <c r="A36" s="27"/>
      <c r="B36" s="26" t="s">
        <v>331</v>
      </c>
      <c r="C36" s="98">
        <v>53000</v>
      </c>
      <c r="D36" s="99">
        <v>0</v>
      </c>
      <c r="E36" s="98">
        <f t="shared" si="7"/>
        <v>53000</v>
      </c>
      <c r="F36" s="99">
        <v>17163</v>
      </c>
      <c r="G36" s="99">
        <v>17163</v>
      </c>
      <c r="H36" s="99">
        <f t="shared" si="8"/>
        <v>35837</v>
      </c>
    </row>
    <row r="37" spans="1:8" ht="15">
      <c r="A37" s="235" t="s">
        <v>332</v>
      </c>
      <c r="B37" s="236"/>
      <c r="C37" s="98">
        <f>+C38+C39+C40+C41+C42+C43+C44+C45+C46</f>
        <v>0</v>
      </c>
      <c r="D37" s="98">
        <f aca="true" t="shared" si="9" ref="D37:G37">+D38+D39+D40+D41+D42+D43+D44+D45+D46</f>
        <v>0</v>
      </c>
      <c r="E37" s="98">
        <f t="shared" si="9"/>
        <v>0</v>
      </c>
      <c r="F37" s="98">
        <f t="shared" si="9"/>
        <v>0</v>
      </c>
      <c r="G37" s="98">
        <f t="shared" si="9"/>
        <v>0</v>
      </c>
      <c r="H37" s="99"/>
    </row>
    <row r="38" spans="1:8" ht="15">
      <c r="A38" s="27"/>
      <c r="B38" s="26" t="s">
        <v>333</v>
      </c>
      <c r="C38" s="98">
        <v>0</v>
      </c>
      <c r="D38" s="99">
        <v>0</v>
      </c>
      <c r="E38" s="98">
        <f aca="true" t="shared" si="10" ref="E38:E46">+C38+D38</f>
        <v>0</v>
      </c>
      <c r="F38" s="99">
        <v>0</v>
      </c>
      <c r="G38" s="99">
        <v>0</v>
      </c>
      <c r="H38" s="99">
        <f aca="true" t="shared" si="11" ref="H38:H46">+E38-F38</f>
        <v>0</v>
      </c>
    </row>
    <row r="39" spans="1:8" ht="15">
      <c r="A39" s="27"/>
      <c r="B39" s="26" t="s">
        <v>334</v>
      </c>
      <c r="C39" s="98">
        <v>0</v>
      </c>
      <c r="D39" s="99">
        <v>0</v>
      </c>
      <c r="E39" s="98">
        <f t="shared" si="10"/>
        <v>0</v>
      </c>
      <c r="F39" s="99">
        <v>0</v>
      </c>
      <c r="G39" s="99">
        <v>0</v>
      </c>
      <c r="H39" s="99">
        <f t="shared" si="11"/>
        <v>0</v>
      </c>
    </row>
    <row r="40" spans="1:8" ht="15">
      <c r="A40" s="27"/>
      <c r="B40" s="26" t="s">
        <v>335</v>
      </c>
      <c r="C40" s="98">
        <v>0</v>
      </c>
      <c r="D40" s="99">
        <v>0</v>
      </c>
      <c r="E40" s="98">
        <f t="shared" si="10"/>
        <v>0</v>
      </c>
      <c r="F40" s="99">
        <v>0</v>
      </c>
      <c r="G40" s="99">
        <v>0</v>
      </c>
      <c r="H40" s="99">
        <f t="shared" si="11"/>
        <v>0</v>
      </c>
    </row>
    <row r="41" spans="1:8" ht="15">
      <c r="A41" s="27"/>
      <c r="B41" s="26" t="s">
        <v>336</v>
      </c>
      <c r="C41" s="98">
        <v>0</v>
      </c>
      <c r="D41" s="99">
        <v>0</v>
      </c>
      <c r="E41" s="98">
        <f t="shared" si="10"/>
        <v>0</v>
      </c>
      <c r="F41" s="99">
        <v>0</v>
      </c>
      <c r="G41" s="99">
        <v>0</v>
      </c>
      <c r="H41" s="99">
        <f t="shared" si="11"/>
        <v>0</v>
      </c>
    </row>
    <row r="42" spans="1:8" ht="15">
      <c r="A42" s="27"/>
      <c r="B42" s="26" t="s">
        <v>337</v>
      </c>
      <c r="C42" s="98">
        <v>0</v>
      </c>
      <c r="D42" s="99">
        <v>0</v>
      </c>
      <c r="E42" s="98">
        <f t="shared" si="10"/>
        <v>0</v>
      </c>
      <c r="F42" s="99">
        <v>0</v>
      </c>
      <c r="G42" s="99">
        <v>0</v>
      </c>
      <c r="H42" s="99">
        <f t="shared" si="11"/>
        <v>0</v>
      </c>
    </row>
    <row r="43" spans="1:8" ht="15">
      <c r="A43" s="27"/>
      <c r="B43" s="26" t="s">
        <v>338</v>
      </c>
      <c r="C43" s="98">
        <v>0</v>
      </c>
      <c r="D43" s="99">
        <v>0</v>
      </c>
      <c r="E43" s="98">
        <f t="shared" si="10"/>
        <v>0</v>
      </c>
      <c r="F43" s="99">
        <v>0</v>
      </c>
      <c r="G43" s="99">
        <v>0</v>
      </c>
      <c r="H43" s="99">
        <f t="shared" si="11"/>
        <v>0</v>
      </c>
    </row>
    <row r="44" spans="1:8" ht="15">
      <c r="A44" s="27"/>
      <c r="B44" s="26" t="s">
        <v>339</v>
      </c>
      <c r="C44" s="98">
        <v>0</v>
      </c>
      <c r="D44" s="99">
        <v>0</v>
      </c>
      <c r="E44" s="98">
        <f t="shared" si="10"/>
        <v>0</v>
      </c>
      <c r="F44" s="99">
        <v>0</v>
      </c>
      <c r="G44" s="99">
        <v>0</v>
      </c>
      <c r="H44" s="99">
        <f t="shared" si="11"/>
        <v>0</v>
      </c>
    </row>
    <row r="45" spans="1:8" ht="15">
      <c r="A45" s="27"/>
      <c r="B45" s="26" t="s">
        <v>340</v>
      </c>
      <c r="C45" s="98">
        <v>0</v>
      </c>
      <c r="D45" s="99">
        <v>0</v>
      </c>
      <c r="E45" s="98">
        <f t="shared" si="10"/>
        <v>0</v>
      </c>
      <c r="F45" s="99">
        <v>0</v>
      </c>
      <c r="G45" s="99">
        <v>0</v>
      </c>
      <c r="H45" s="99">
        <f t="shared" si="11"/>
        <v>0</v>
      </c>
    </row>
    <row r="46" spans="1:8" ht="15">
      <c r="A46" s="27"/>
      <c r="B46" s="26" t="s">
        <v>341</v>
      </c>
      <c r="C46" s="98">
        <v>0</v>
      </c>
      <c r="D46" s="99">
        <v>0</v>
      </c>
      <c r="E46" s="98">
        <f t="shared" si="10"/>
        <v>0</v>
      </c>
      <c r="F46" s="99">
        <v>0</v>
      </c>
      <c r="G46" s="99">
        <v>0</v>
      </c>
      <c r="H46" s="99">
        <f t="shared" si="11"/>
        <v>0</v>
      </c>
    </row>
    <row r="47" spans="1:8" ht="15">
      <c r="A47" s="235" t="s">
        <v>342</v>
      </c>
      <c r="B47" s="236"/>
      <c r="C47" s="98">
        <f>+C48+C49+C50+C51+C52+C53+C54+C55+C56</f>
        <v>0</v>
      </c>
      <c r="D47" s="98">
        <f aca="true" t="shared" si="12" ref="D47:G47">+D48+D49+D50+D51+D52+D53+D54+D55+D56</f>
        <v>0</v>
      </c>
      <c r="E47" s="98">
        <f t="shared" si="12"/>
        <v>0</v>
      </c>
      <c r="F47" s="98">
        <f t="shared" si="12"/>
        <v>0</v>
      </c>
      <c r="G47" s="98">
        <f t="shared" si="12"/>
        <v>0</v>
      </c>
      <c r="H47" s="99">
        <v>0</v>
      </c>
    </row>
    <row r="48" spans="1:8" ht="15">
      <c r="A48" s="27"/>
      <c r="B48" s="26" t="s">
        <v>343</v>
      </c>
      <c r="C48" s="98">
        <v>0</v>
      </c>
      <c r="D48" s="99">
        <v>0</v>
      </c>
      <c r="E48" s="98">
        <f aca="true" t="shared" si="13" ref="E48:E56">+C48+D48</f>
        <v>0</v>
      </c>
      <c r="F48" s="99">
        <v>0</v>
      </c>
      <c r="G48" s="99">
        <v>0</v>
      </c>
      <c r="H48" s="99">
        <f aca="true" t="shared" si="14" ref="H48:H56">+E48-F48</f>
        <v>0</v>
      </c>
    </row>
    <row r="49" spans="1:8" ht="15">
      <c r="A49" s="27"/>
      <c r="B49" s="26" t="s">
        <v>344</v>
      </c>
      <c r="C49" s="98">
        <v>0</v>
      </c>
      <c r="D49" s="99">
        <v>0</v>
      </c>
      <c r="E49" s="98">
        <f t="shared" si="13"/>
        <v>0</v>
      </c>
      <c r="F49" s="99">
        <v>0</v>
      </c>
      <c r="G49" s="99">
        <v>0</v>
      </c>
      <c r="H49" s="99">
        <f t="shared" si="14"/>
        <v>0</v>
      </c>
    </row>
    <row r="50" spans="1:8" ht="15">
      <c r="A50" s="27"/>
      <c r="B50" s="26" t="s">
        <v>345</v>
      </c>
      <c r="C50" s="98">
        <v>0</v>
      </c>
      <c r="D50" s="99">
        <v>0</v>
      </c>
      <c r="E50" s="98">
        <f t="shared" si="13"/>
        <v>0</v>
      </c>
      <c r="F50" s="99">
        <v>0</v>
      </c>
      <c r="G50" s="99">
        <v>0</v>
      </c>
      <c r="H50" s="99">
        <f t="shared" si="14"/>
        <v>0</v>
      </c>
    </row>
    <row r="51" spans="1:8" ht="15">
      <c r="A51" s="27"/>
      <c r="B51" s="26" t="s">
        <v>346</v>
      </c>
      <c r="C51" s="98">
        <v>0</v>
      </c>
      <c r="D51" s="99">
        <v>0</v>
      </c>
      <c r="E51" s="98">
        <f t="shared" si="13"/>
        <v>0</v>
      </c>
      <c r="F51" s="99">
        <v>0</v>
      </c>
      <c r="G51" s="99">
        <v>0</v>
      </c>
      <c r="H51" s="99">
        <f t="shared" si="14"/>
        <v>0</v>
      </c>
    </row>
    <row r="52" spans="1:8" ht="15">
      <c r="A52" s="27"/>
      <c r="B52" s="26" t="s">
        <v>347</v>
      </c>
      <c r="C52" s="98">
        <v>0</v>
      </c>
      <c r="D52" s="99">
        <v>0</v>
      </c>
      <c r="E52" s="98">
        <f t="shared" si="13"/>
        <v>0</v>
      </c>
      <c r="F52" s="99">
        <v>0</v>
      </c>
      <c r="G52" s="99">
        <v>0</v>
      </c>
      <c r="H52" s="99">
        <f t="shared" si="14"/>
        <v>0</v>
      </c>
    </row>
    <row r="53" spans="1:8" ht="15">
      <c r="A53" s="27"/>
      <c r="B53" s="26" t="s">
        <v>348</v>
      </c>
      <c r="C53" s="98">
        <v>0</v>
      </c>
      <c r="D53" s="99">
        <v>0</v>
      </c>
      <c r="E53" s="98">
        <f t="shared" si="13"/>
        <v>0</v>
      </c>
      <c r="F53" s="99">
        <v>0</v>
      </c>
      <c r="G53" s="99">
        <v>0</v>
      </c>
      <c r="H53" s="99">
        <f t="shared" si="14"/>
        <v>0</v>
      </c>
    </row>
    <row r="54" spans="1:8" ht="15">
      <c r="A54" s="27"/>
      <c r="B54" s="26" t="s">
        <v>349</v>
      </c>
      <c r="C54" s="98">
        <v>0</v>
      </c>
      <c r="D54" s="99">
        <v>0</v>
      </c>
      <c r="E54" s="98">
        <f t="shared" si="13"/>
        <v>0</v>
      </c>
      <c r="F54" s="99">
        <v>0</v>
      </c>
      <c r="G54" s="99">
        <v>0</v>
      </c>
      <c r="H54" s="99">
        <f t="shared" si="14"/>
        <v>0</v>
      </c>
    </row>
    <row r="55" spans="1:8" ht="15">
      <c r="A55" s="27"/>
      <c r="B55" s="26" t="s">
        <v>350</v>
      </c>
      <c r="C55" s="98">
        <v>0</v>
      </c>
      <c r="D55" s="99">
        <v>0</v>
      </c>
      <c r="E55" s="98">
        <f t="shared" si="13"/>
        <v>0</v>
      </c>
      <c r="F55" s="99">
        <v>0</v>
      </c>
      <c r="G55" s="99">
        <v>0</v>
      </c>
      <c r="H55" s="99">
        <f t="shared" si="14"/>
        <v>0</v>
      </c>
    </row>
    <row r="56" spans="1:8" ht="15">
      <c r="A56" s="27"/>
      <c r="B56" s="26" t="s">
        <v>351</v>
      </c>
      <c r="C56" s="98">
        <v>0</v>
      </c>
      <c r="D56" s="99">
        <v>0</v>
      </c>
      <c r="E56" s="98">
        <f t="shared" si="13"/>
        <v>0</v>
      </c>
      <c r="F56" s="99">
        <v>0</v>
      </c>
      <c r="G56" s="99">
        <v>0</v>
      </c>
      <c r="H56" s="99">
        <f t="shared" si="14"/>
        <v>0</v>
      </c>
    </row>
    <row r="57" spans="1:8" ht="15">
      <c r="A57" s="235" t="s">
        <v>352</v>
      </c>
      <c r="B57" s="236"/>
      <c r="C57" s="98">
        <f>+C58+C59+C60</f>
        <v>0</v>
      </c>
      <c r="D57" s="98">
        <f aca="true" t="shared" si="15" ref="D57:G57">+D58+D59+D60</f>
        <v>0</v>
      </c>
      <c r="E57" s="98">
        <f t="shared" si="15"/>
        <v>0</v>
      </c>
      <c r="F57" s="98">
        <f t="shared" si="15"/>
        <v>0</v>
      </c>
      <c r="G57" s="98">
        <f t="shared" si="15"/>
        <v>0</v>
      </c>
      <c r="H57" s="99">
        <v>0</v>
      </c>
    </row>
    <row r="58" spans="1:8" ht="15">
      <c r="A58" s="27"/>
      <c r="B58" s="26" t="s">
        <v>353</v>
      </c>
      <c r="C58" s="98">
        <v>0</v>
      </c>
      <c r="D58" s="99">
        <v>0</v>
      </c>
      <c r="E58" s="98">
        <f aca="true" t="shared" si="16" ref="E58:E60">+C58+D58</f>
        <v>0</v>
      </c>
      <c r="F58" s="99">
        <v>0</v>
      </c>
      <c r="G58" s="99">
        <v>0</v>
      </c>
      <c r="H58" s="99">
        <f aca="true" t="shared" si="17" ref="H58:H60">+E58-F58</f>
        <v>0</v>
      </c>
    </row>
    <row r="59" spans="1:8" ht="15">
      <c r="A59" s="27"/>
      <c r="B59" s="26" t="s">
        <v>354</v>
      </c>
      <c r="C59" s="98">
        <v>0</v>
      </c>
      <c r="D59" s="99">
        <v>0</v>
      </c>
      <c r="E59" s="98">
        <f t="shared" si="16"/>
        <v>0</v>
      </c>
      <c r="F59" s="99">
        <v>0</v>
      </c>
      <c r="G59" s="99">
        <v>0</v>
      </c>
      <c r="H59" s="99">
        <f t="shared" si="17"/>
        <v>0</v>
      </c>
    </row>
    <row r="60" spans="1:8" ht="15">
      <c r="A60" s="27"/>
      <c r="B60" s="26" t="s">
        <v>355</v>
      </c>
      <c r="C60" s="98">
        <v>0</v>
      </c>
      <c r="D60" s="99">
        <v>0</v>
      </c>
      <c r="E60" s="98">
        <f t="shared" si="16"/>
        <v>0</v>
      </c>
      <c r="F60" s="99">
        <v>0</v>
      </c>
      <c r="G60" s="99">
        <v>0</v>
      </c>
      <c r="H60" s="99">
        <f t="shared" si="17"/>
        <v>0</v>
      </c>
    </row>
    <row r="61" spans="1:8" ht="15">
      <c r="A61" s="235" t="s">
        <v>356</v>
      </c>
      <c r="B61" s="236"/>
      <c r="C61" s="98">
        <f>+C62+C63+C64+C65+C66+C68+C69</f>
        <v>0</v>
      </c>
      <c r="D61" s="98">
        <f aca="true" t="shared" si="18" ref="D61:G61">+D62+D63+D64+D65+D66+D68+D69</f>
        <v>0</v>
      </c>
      <c r="E61" s="98">
        <f t="shared" si="18"/>
        <v>0</v>
      </c>
      <c r="F61" s="98">
        <f t="shared" si="18"/>
        <v>0</v>
      </c>
      <c r="G61" s="98">
        <f t="shared" si="18"/>
        <v>0</v>
      </c>
      <c r="H61" s="99">
        <v>0</v>
      </c>
    </row>
    <row r="62" spans="1:8" ht="15">
      <c r="A62" s="27"/>
      <c r="B62" s="26" t="s">
        <v>357</v>
      </c>
      <c r="C62" s="98">
        <v>0</v>
      </c>
      <c r="D62" s="99">
        <v>0</v>
      </c>
      <c r="E62" s="98">
        <f aca="true" t="shared" si="19" ref="E62:E69">+C62+D62</f>
        <v>0</v>
      </c>
      <c r="F62" s="99">
        <v>0</v>
      </c>
      <c r="G62" s="99">
        <v>0</v>
      </c>
      <c r="H62" s="99">
        <f aca="true" t="shared" si="20" ref="H62:H69">+E62-F62</f>
        <v>0</v>
      </c>
    </row>
    <row r="63" spans="1:8" ht="15">
      <c r="A63" s="27"/>
      <c r="B63" s="26" t="s">
        <v>358</v>
      </c>
      <c r="C63" s="98">
        <v>0</v>
      </c>
      <c r="D63" s="99">
        <v>0</v>
      </c>
      <c r="E63" s="98">
        <f t="shared" si="19"/>
        <v>0</v>
      </c>
      <c r="F63" s="99">
        <v>0</v>
      </c>
      <c r="G63" s="99">
        <v>0</v>
      </c>
      <c r="H63" s="99">
        <f t="shared" si="20"/>
        <v>0</v>
      </c>
    </row>
    <row r="64" spans="1:8" ht="15">
      <c r="A64" s="27"/>
      <c r="B64" s="26" t="s">
        <v>359</v>
      </c>
      <c r="C64" s="98">
        <v>0</v>
      </c>
      <c r="D64" s="99">
        <v>0</v>
      </c>
      <c r="E64" s="98">
        <f t="shared" si="19"/>
        <v>0</v>
      </c>
      <c r="F64" s="99">
        <v>0</v>
      </c>
      <c r="G64" s="99">
        <v>0</v>
      </c>
      <c r="H64" s="99">
        <f t="shared" si="20"/>
        <v>0</v>
      </c>
    </row>
    <row r="65" spans="1:8" ht="15">
      <c r="A65" s="27"/>
      <c r="B65" s="26" t="s">
        <v>360</v>
      </c>
      <c r="C65" s="98">
        <v>0</v>
      </c>
      <c r="D65" s="99">
        <v>0</v>
      </c>
      <c r="E65" s="98">
        <f t="shared" si="19"/>
        <v>0</v>
      </c>
      <c r="F65" s="99">
        <v>0</v>
      </c>
      <c r="G65" s="99">
        <v>0</v>
      </c>
      <c r="H65" s="99">
        <f t="shared" si="20"/>
        <v>0</v>
      </c>
    </row>
    <row r="66" spans="1:8" ht="15">
      <c r="A66" s="27"/>
      <c r="B66" s="26" t="s">
        <v>361</v>
      </c>
      <c r="C66" s="98">
        <v>0</v>
      </c>
      <c r="D66" s="99">
        <v>0</v>
      </c>
      <c r="E66" s="98">
        <f t="shared" si="19"/>
        <v>0</v>
      </c>
      <c r="F66" s="99">
        <v>0</v>
      </c>
      <c r="G66" s="99">
        <v>0</v>
      </c>
      <c r="H66" s="99">
        <f t="shared" si="20"/>
        <v>0</v>
      </c>
    </row>
    <row r="67" spans="1:8" ht="15">
      <c r="A67" s="27"/>
      <c r="B67" s="26" t="s">
        <v>362</v>
      </c>
      <c r="C67" s="98">
        <v>0</v>
      </c>
      <c r="D67" s="99">
        <v>0</v>
      </c>
      <c r="E67" s="98">
        <f t="shared" si="19"/>
        <v>0</v>
      </c>
      <c r="F67" s="99">
        <v>0</v>
      </c>
      <c r="G67" s="99">
        <v>0</v>
      </c>
      <c r="H67" s="99">
        <f t="shared" si="20"/>
        <v>0</v>
      </c>
    </row>
    <row r="68" spans="1:8" ht="15">
      <c r="A68" s="27"/>
      <c r="B68" s="26" t="s">
        <v>363</v>
      </c>
      <c r="C68" s="98">
        <v>0</v>
      </c>
      <c r="D68" s="99">
        <v>0</v>
      </c>
      <c r="E68" s="98">
        <f t="shared" si="19"/>
        <v>0</v>
      </c>
      <c r="F68" s="99">
        <v>0</v>
      </c>
      <c r="G68" s="99">
        <v>0</v>
      </c>
      <c r="H68" s="99">
        <f t="shared" si="20"/>
        <v>0</v>
      </c>
    </row>
    <row r="69" spans="1:8" ht="15">
      <c r="A69" s="27"/>
      <c r="B69" s="26" t="s">
        <v>364</v>
      </c>
      <c r="C69" s="98">
        <v>0</v>
      </c>
      <c r="D69" s="99">
        <v>0</v>
      </c>
      <c r="E69" s="98">
        <f t="shared" si="19"/>
        <v>0</v>
      </c>
      <c r="F69" s="99">
        <v>0</v>
      </c>
      <c r="G69" s="99">
        <v>0</v>
      </c>
      <c r="H69" s="99">
        <f t="shared" si="20"/>
        <v>0</v>
      </c>
    </row>
    <row r="70" spans="1:8" ht="15">
      <c r="A70" s="235" t="s">
        <v>365</v>
      </c>
      <c r="B70" s="236"/>
      <c r="C70" s="98">
        <f>+C71+C72+C73</f>
        <v>0</v>
      </c>
      <c r="D70" s="98">
        <f aca="true" t="shared" si="21" ref="D70:G70">+D71+D72+D73</f>
        <v>0</v>
      </c>
      <c r="E70" s="98">
        <f t="shared" si="21"/>
        <v>0</v>
      </c>
      <c r="F70" s="98">
        <f t="shared" si="21"/>
        <v>0</v>
      </c>
      <c r="G70" s="98">
        <f t="shared" si="21"/>
        <v>0</v>
      </c>
      <c r="H70" s="99">
        <v>0</v>
      </c>
    </row>
    <row r="71" spans="1:8" ht="15">
      <c r="A71" s="27"/>
      <c r="B71" s="26" t="s">
        <v>366</v>
      </c>
      <c r="C71" s="98">
        <v>0</v>
      </c>
      <c r="D71" s="99">
        <v>0</v>
      </c>
      <c r="E71" s="98">
        <f aca="true" t="shared" si="22" ref="E71:E74">+C71+D71</f>
        <v>0</v>
      </c>
      <c r="F71" s="99">
        <v>0</v>
      </c>
      <c r="G71" s="99">
        <v>0</v>
      </c>
      <c r="H71" s="99">
        <f aca="true" t="shared" si="23" ref="H71:H74">+E71-F71</f>
        <v>0</v>
      </c>
    </row>
    <row r="72" spans="1:8" ht="15">
      <c r="A72" s="27"/>
      <c r="B72" s="26" t="s">
        <v>367</v>
      </c>
      <c r="C72" s="98">
        <v>0</v>
      </c>
      <c r="D72" s="99">
        <v>0</v>
      </c>
      <c r="E72" s="98">
        <f t="shared" si="22"/>
        <v>0</v>
      </c>
      <c r="F72" s="99">
        <v>0</v>
      </c>
      <c r="G72" s="99">
        <v>0</v>
      </c>
      <c r="H72" s="99">
        <f t="shared" si="23"/>
        <v>0</v>
      </c>
    </row>
    <row r="73" spans="1:8" ht="15">
      <c r="A73" s="27"/>
      <c r="B73" s="26" t="s">
        <v>368</v>
      </c>
      <c r="C73" s="98">
        <v>0</v>
      </c>
      <c r="D73" s="99">
        <v>0</v>
      </c>
      <c r="E73" s="98">
        <f t="shared" si="22"/>
        <v>0</v>
      </c>
      <c r="F73" s="99">
        <v>0</v>
      </c>
      <c r="G73" s="99">
        <v>0</v>
      </c>
      <c r="H73" s="99">
        <f t="shared" si="23"/>
        <v>0</v>
      </c>
    </row>
    <row r="74" spans="1:8" ht="15">
      <c r="A74" s="235" t="s">
        <v>369</v>
      </c>
      <c r="B74" s="236"/>
      <c r="C74" s="98">
        <v>0</v>
      </c>
      <c r="D74" s="99">
        <v>0</v>
      </c>
      <c r="E74" s="98">
        <f t="shared" si="22"/>
        <v>0</v>
      </c>
      <c r="F74" s="99">
        <v>0</v>
      </c>
      <c r="G74" s="99">
        <v>0</v>
      </c>
      <c r="H74" s="99">
        <f t="shared" si="23"/>
        <v>0</v>
      </c>
    </row>
    <row r="75" spans="1:8" ht="15">
      <c r="A75" s="27"/>
      <c r="B75" s="26" t="s">
        <v>370</v>
      </c>
      <c r="C75" s="98">
        <f>+C76+C77+C78+C79+C80+C81</f>
        <v>0</v>
      </c>
      <c r="D75" s="98">
        <f aca="true" t="shared" si="24" ref="D75:G75">+D76+D77+D78+D79+D80+D81</f>
        <v>0</v>
      </c>
      <c r="E75" s="98">
        <f t="shared" si="24"/>
        <v>0</v>
      </c>
      <c r="F75" s="98">
        <f t="shared" si="24"/>
        <v>0</v>
      </c>
      <c r="G75" s="98">
        <f t="shared" si="24"/>
        <v>0</v>
      </c>
      <c r="H75" s="99">
        <v>0</v>
      </c>
    </row>
    <row r="76" spans="1:8" ht="15">
      <c r="A76" s="27"/>
      <c r="B76" s="26" t="s">
        <v>371</v>
      </c>
      <c r="C76" s="98">
        <v>0</v>
      </c>
      <c r="D76" s="99">
        <v>0</v>
      </c>
      <c r="E76" s="98">
        <f aca="true" t="shared" si="25" ref="E76:E81">+C76+D76</f>
        <v>0</v>
      </c>
      <c r="F76" s="99">
        <v>0</v>
      </c>
      <c r="G76" s="99">
        <v>0</v>
      </c>
      <c r="H76" s="99">
        <f aca="true" t="shared" si="26" ref="H76:H81">+E76-F76</f>
        <v>0</v>
      </c>
    </row>
    <row r="77" spans="1:8" ht="15">
      <c r="A77" s="27"/>
      <c r="B77" s="26" t="s">
        <v>372</v>
      </c>
      <c r="C77" s="98">
        <v>0</v>
      </c>
      <c r="D77" s="99">
        <v>0</v>
      </c>
      <c r="E77" s="98">
        <f t="shared" si="25"/>
        <v>0</v>
      </c>
      <c r="F77" s="99">
        <v>0</v>
      </c>
      <c r="G77" s="99">
        <v>0</v>
      </c>
      <c r="H77" s="99">
        <f t="shared" si="26"/>
        <v>0</v>
      </c>
    </row>
    <row r="78" spans="1:8" ht="15">
      <c r="A78" s="27"/>
      <c r="B78" s="26" t="s">
        <v>373</v>
      </c>
      <c r="C78" s="98">
        <v>0</v>
      </c>
      <c r="D78" s="99">
        <v>0</v>
      </c>
      <c r="E78" s="98">
        <f t="shared" si="25"/>
        <v>0</v>
      </c>
      <c r="F78" s="99">
        <v>0</v>
      </c>
      <c r="G78" s="99">
        <v>0</v>
      </c>
      <c r="H78" s="99">
        <f t="shared" si="26"/>
        <v>0</v>
      </c>
    </row>
    <row r="79" spans="1:8" ht="15">
      <c r="A79" s="27"/>
      <c r="B79" s="26" t="s">
        <v>374</v>
      </c>
      <c r="C79" s="98">
        <v>0</v>
      </c>
      <c r="D79" s="99">
        <v>0</v>
      </c>
      <c r="E79" s="98">
        <f t="shared" si="25"/>
        <v>0</v>
      </c>
      <c r="F79" s="99">
        <v>0</v>
      </c>
      <c r="G79" s="99">
        <v>0</v>
      </c>
      <c r="H79" s="99">
        <f t="shared" si="26"/>
        <v>0</v>
      </c>
    </row>
    <row r="80" spans="1:8" ht="15">
      <c r="A80" s="27"/>
      <c r="B80" s="26" t="s">
        <v>375</v>
      </c>
      <c r="C80" s="98">
        <v>0</v>
      </c>
      <c r="D80" s="99">
        <v>0</v>
      </c>
      <c r="E80" s="98">
        <f t="shared" si="25"/>
        <v>0</v>
      </c>
      <c r="F80" s="99">
        <v>0</v>
      </c>
      <c r="G80" s="99">
        <v>0</v>
      </c>
      <c r="H80" s="99">
        <f t="shared" si="26"/>
        <v>0</v>
      </c>
    </row>
    <row r="81" spans="1:8" ht="15">
      <c r="A81" s="27"/>
      <c r="B81" s="26" t="s">
        <v>376</v>
      </c>
      <c r="C81" s="98">
        <v>0</v>
      </c>
      <c r="D81" s="99">
        <v>0</v>
      </c>
      <c r="E81" s="98">
        <f t="shared" si="25"/>
        <v>0</v>
      </c>
      <c r="F81" s="99">
        <v>0</v>
      </c>
      <c r="G81" s="99">
        <v>0</v>
      </c>
      <c r="H81" s="99">
        <f t="shared" si="26"/>
        <v>0</v>
      </c>
    </row>
    <row r="82" spans="1:10" ht="15.75" thickBot="1">
      <c r="A82" s="239"/>
      <c r="B82" s="240"/>
      <c r="C82" s="100"/>
      <c r="D82" s="101"/>
      <c r="E82" s="101"/>
      <c r="F82" s="101"/>
      <c r="G82" s="101"/>
      <c r="H82" s="101"/>
      <c r="I82" s="114"/>
      <c r="J82" s="113"/>
    </row>
    <row r="83" spans="1:8" ht="15.75" thickBot="1">
      <c r="A83" s="118"/>
      <c r="B83" s="118"/>
      <c r="C83" s="119"/>
      <c r="D83" s="119"/>
      <c r="E83" s="119"/>
      <c r="F83" s="119"/>
      <c r="G83" s="119"/>
      <c r="H83" s="119"/>
    </row>
    <row r="84" spans="1:8" ht="15">
      <c r="A84" s="116" t="s">
        <v>377</v>
      </c>
      <c r="B84" s="117"/>
      <c r="C84" s="115">
        <f>+C86+C94+C104+C114+C124+C134+C138+C147+C151</f>
        <v>0</v>
      </c>
      <c r="D84" s="115">
        <f aca="true" t="shared" si="27" ref="D84:G84">+D86+D94+D104+D114+D124+D134+D138+D147+D151</f>
        <v>0</v>
      </c>
      <c r="E84" s="115">
        <f t="shared" si="27"/>
        <v>0</v>
      </c>
      <c r="F84" s="115">
        <f t="shared" si="27"/>
        <v>0</v>
      </c>
      <c r="G84" s="115">
        <f t="shared" si="27"/>
        <v>0</v>
      </c>
      <c r="H84" s="115">
        <v>0</v>
      </c>
    </row>
    <row r="85" spans="1:8" ht="15">
      <c r="A85" s="235" t="s">
        <v>304</v>
      </c>
      <c r="B85" s="236"/>
      <c r="C85" s="98">
        <f>+C86+C87+C88+C89+C90+C91+C92</f>
        <v>0</v>
      </c>
      <c r="D85" s="98">
        <f aca="true" t="shared" si="28" ref="D85:G85">+D86+D87+D88+D89+D90+D91+D92</f>
        <v>0</v>
      </c>
      <c r="E85" s="98">
        <f t="shared" si="28"/>
        <v>0</v>
      </c>
      <c r="F85" s="98">
        <f t="shared" si="28"/>
        <v>0</v>
      </c>
      <c r="G85" s="98">
        <f t="shared" si="28"/>
        <v>0</v>
      </c>
      <c r="H85" s="99">
        <v>0</v>
      </c>
    </row>
    <row r="86" spans="1:8" ht="15">
      <c r="A86" s="27"/>
      <c r="B86" s="26" t="s">
        <v>305</v>
      </c>
      <c r="C86" s="98">
        <f aca="true" t="shared" si="29" ref="C86:G86">+C87+C88+C89+C90+C91+C92+C93</f>
        <v>0</v>
      </c>
      <c r="D86" s="98">
        <f t="shared" si="29"/>
        <v>0</v>
      </c>
      <c r="E86" s="98">
        <f t="shared" si="29"/>
        <v>0</v>
      </c>
      <c r="F86" s="98">
        <f t="shared" si="29"/>
        <v>0</v>
      </c>
      <c r="G86" s="98">
        <f t="shared" si="29"/>
        <v>0</v>
      </c>
      <c r="H86" s="99">
        <v>0</v>
      </c>
    </row>
    <row r="87" spans="1:8" ht="15">
      <c r="A87" s="27"/>
      <c r="B87" s="26" t="s">
        <v>306</v>
      </c>
      <c r="C87" s="98">
        <f aca="true" t="shared" si="30" ref="C87:G87">+C88+C89+C90+C91+C92+C93+C94</f>
        <v>0</v>
      </c>
      <c r="D87" s="98">
        <f t="shared" si="30"/>
        <v>0</v>
      </c>
      <c r="E87" s="98">
        <f t="shared" si="30"/>
        <v>0</v>
      </c>
      <c r="F87" s="98">
        <f t="shared" si="30"/>
        <v>0</v>
      </c>
      <c r="G87" s="98">
        <f t="shared" si="30"/>
        <v>0</v>
      </c>
      <c r="H87" s="99">
        <v>0</v>
      </c>
    </row>
    <row r="88" spans="1:8" ht="15">
      <c r="A88" s="27"/>
      <c r="B88" s="26" t="s">
        <v>307</v>
      </c>
      <c r="C88" s="98">
        <f aca="true" t="shared" si="31" ref="C88:G88">+C89+C90+C91+C92+C93+C94+C95</f>
        <v>0</v>
      </c>
      <c r="D88" s="98">
        <f t="shared" si="31"/>
        <v>0</v>
      </c>
      <c r="E88" s="98">
        <f t="shared" si="31"/>
        <v>0</v>
      </c>
      <c r="F88" s="98">
        <f t="shared" si="31"/>
        <v>0</v>
      </c>
      <c r="G88" s="98">
        <f t="shared" si="31"/>
        <v>0</v>
      </c>
      <c r="H88" s="99">
        <v>0</v>
      </c>
    </row>
    <row r="89" spans="1:8" ht="15">
      <c r="A89" s="27"/>
      <c r="B89" s="26" t="s">
        <v>308</v>
      </c>
      <c r="C89" s="98">
        <f aca="true" t="shared" si="32" ref="C89:G89">+C90+C91+C92+C93+C94+C95+C96</f>
        <v>0</v>
      </c>
      <c r="D89" s="98">
        <f t="shared" si="32"/>
        <v>0</v>
      </c>
      <c r="E89" s="98">
        <f t="shared" si="32"/>
        <v>0</v>
      </c>
      <c r="F89" s="98">
        <f t="shared" si="32"/>
        <v>0</v>
      </c>
      <c r="G89" s="98">
        <f t="shared" si="32"/>
        <v>0</v>
      </c>
      <c r="H89" s="99">
        <v>0</v>
      </c>
    </row>
    <row r="90" spans="1:8" ht="15">
      <c r="A90" s="27"/>
      <c r="B90" s="26" t="s">
        <v>309</v>
      </c>
      <c r="C90" s="98">
        <f aca="true" t="shared" si="33" ref="C90:G90">+C91+C92+C93+C94+C95+C96+C97</f>
        <v>0</v>
      </c>
      <c r="D90" s="98">
        <f t="shared" si="33"/>
        <v>0</v>
      </c>
      <c r="E90" s="98">
        <f t="shared" si="33"/>
        <v>0</v>
      </c>
      <c r="F90" s="98">
        <f t="shared" si="33"/>
        <v>0</v>
      </c>
      <c r="G90" s="98">
        <f t="shared" si="33"/>
        <v>0</v>
      </c>
      <c r="H90" s="99">
        <v>0</v>
      </c>
    </row>
    <row r="91" spans="1:8" ht="15">
      <c r="A91" s="27"/>
      <c r="B91" s="26" t="s">
        <v>310</v>
      </c>
      <c r="C91" s="98">
        <f aca="true" t="shared" si="34" ref="C91:G91">+C92+C93+C94+C95+C96+C97+C98</f>
        <v>0</v>
      </c>
      <c r="D91" s="98">
        <f t="shared" si="34"/>
        <v>0</v>
      </c>
      <c r="E91" s="98">
        <f t="shared" si="34"/>
        <v>0</v>
      </c>
      <c r="F91" s="98">
        <f t="shared" si="34"/>
        <v>0</v>
      </c>
      <c r="G91" s="98">
        <f t="shared" si="34"/>
        <v>0</v>
      </c>
      <c r="H91" s="99">
        <v>0</v>
      </c>
    </row>
    <row r="92" spans="1:8" ht="15">
      <c r="A92" s="27"/>
      <c r="B92" s="26" t="s">
        <v>311</v>
      </c>
      <c r="C92" s="98">
        <f aca="true" t="shared" si="35" ref="C92:G92">+C93+C94+C95+C96+C97+C98+C99</f>
        <v>0</v>
      </c>
      <c r="D92" s="98">
        <f t="shared" si="35"/>
        <v>0</v>
      </c>
      <c r="E92" s="98">
        <f t="shared" si="35"/>
        <v>0</v>
      </c>
      <c r="F92" s="98">
        <f t="shared" si="35"/>
        <v>0</v>
      </c>
      <c r="G92" s="98">
        <f t="shared" si="35"/>
        <v>0</v>
      </c>
      <c r="H92" s="99">
        <v>0</v>
      </c>
    </row>
    <row r="93" spans="1:8" ht="15">
      <c r="A93" s="235" t="s">
        <v>312</v>
      </c>
      <c r="B93" s="236"/>
      <c r="C93" s="98">
        <f>+C94+C95+C96+C97+C98+C99+C100+C101+C102</f>
        <v>0</v>
      </c>
      <c r="D93" s="98">
        <f aca="true" t="shared" si="36" ref="D93:G93">+D94+D95+D96+D97+D98+D99+D100+D101+D102</f>
        <v>0</v>
      </c>
      <c r="E93" s="98">
        <f t="shared" si="36"/>
        <v>0</v>
      </c>
      <c r="F93" s="98">
        <f t="shared" si="36"/>
        <v>0</v>
      </c>
      <c r="G93" s="98">
        <f t="shared" si="36"/>
        <v>0</v>
      </c>
      <c r="H93" s="99">
        <v>0</v>
      </c>
    </row>
    <row r="94" spans="1:8" ht="15">
      <c r="A94" s="27"/>
      <c r="B94" s="26" t="s">
        <v>313</v>
      </c>
      <c r="C94" s="98">
        <f aca="true" t="shared" si="37" ref="C94:G94">+C95+C96+C97+C98+C99+C100+C101</f>
        <v>0</v>
      </c>
      <c r="D94" s="98">
        <f t="shared" si="37"/>
        <v>0</v>
      </c>
      <c r="E94" s="98">
        <f t="shared" si="37"/>
        <v>0</v>
      </c>
      <c r="F94" s="98">
        <f t="shared" si="37"/>
        <v>0</v>
      </c>
      <c r="G94" s="98">
        <f t="shared" si="37"/>
        <v>0</v>
      </c>
      <c r="H94" s="99">
        <v>0</v>
      </c>
    </row>
    <row r="95" spans="1:8" ht="15">
      <c r="A95" s="27"/>
      <c r="B95" s="26" t="s">
        <v>314</v>
      </c>
      <c r="C95" s="98">
        <f aca="true" t="shared" si="38" ref="C95:G95">+C96+C97+C98+C99+C100+C101+C102</f>
        <v>0</v>
      </c>
      <c r="D95" s="98">
        <f t="shared" si="38"/>
        <v>0</v>
      </c>
      <c r="E95" s="98">
        <f t="shared" si="38"/>
        <v>0</v>
      </c>
      <c r="F95" s="98">
        <f t="shared" si="38"/>
        <v>0</v>
      </c>
      <c r="G95" s="98">
        <f t="shared" si="38"/>
        <v>0</v>
      </c>
      <c r="H95" s="99">
        <v>0</v>
      </c>
    </row>
    <row r="96" spans="1:8" ht="15">
      <c r="A96" s="27"/>
      <c r="B96" s="26" t="s">
        <v>315</v>
      </c>
      <c r="C96" s="98">
        <f aca="true" t="shared" si="39" ref="C96:G96">+C97+C98+C99+C100+C101+C102+C103</f>
        <v>0</v>
      </c>
      <c r="D96" s="98">
        <f t="shared" si="39"/>
        <v>0</v>
      </c>
      <c r="E96" s="98">
        <f t="shared" si="39"/>
        <v>0</v>
      </c>
      <c r="F96" s="98">
        <f t="shared" si="39"/>
        <v>0</v>
      </c>
      <c r="G96" s="98">
        <f t="shared" si="39"/>
        <v>0</v>
      </c>
      <c r="H96" s="99">
        <v>0</v>
      </c>
    </row>
    <row r="97" spans="1:8" ht="15">
      <c r="A97" s="27"/>
      <c r="B97" s="26" t="s">
        <v>316</v>
      </c>
      <c r="C97" s="98">
        <f aca="true" t="shared" si="40" ref="C97:G97">+C98+C99+C100+C101+C102+C103+C104</f>
        <v>0</v>
      </c>
      <c r="D97" s="98">
        <f t="shared" si="40"/>
        <v>0</v>
      </c>
      <c r="E97" s="98">
        <f t="shared" si="40"/>
        <v>0</v>
      </c>
      <c r="F97" s="98">
        <f t="shared" si="40"/>
        <v>0</v>
      </c>
      <c r="G97" s="98">
        <f t="shared" si="40"/>
        <v>0</v>
      </c>
      <c r="H97" s="99">
        <v>0</v>
      </c>
    </row>
    <row r="98" spans="1:8" ht="15">
      <c r="A98" s="27"/>
      <c r="B98" s="26" t="s">
        <v>317</v>
      </c>
      <c r="C98" s="98">
        <f aca="true" t="shared" si="41" ref="C98:G98">+C99+C100+C101+C102+C103+C104+C105</f>
        <v>0</v>
      </c>
      <c r="D98" s="98">
        <f t="shared" si="41"/>
        <v>0</v>
      </c>
      <c r="E98" s="98">
        <f t="shared" si="41"/>
        <v>0</v>
      </c>
      <c r="F98" s="98">
        <f t="shared" si="41"/>
        <v>0</v>
      </c>
      <c r="G98" s="98">
        <f t="shared" si="41"/>
        <v>0</v>
      </c>
      <c r="H98" s="99">
        <v>0</v>
      </c>
    </row>
    <row r="99" spans="1:8" ht="15">
      <c r="A99" s="27"/>
      <c r="B99" s="26" t="s">
        <v>318</v>
      </c>
      <c r="C99" s="98">
        <f aca="true" t="shared" si="42" ref="C99:G99">+C100+C101+C102+C103+C104+C105+C106</f>
        <v>0</v>
      </c>
      <c r="D99" s="98">
        <f t="shared" si="42"/>
        <v>0</v>
      </c>
      <c r="E99" s="98">
        <f t="shared" si="42"/>
        <v>0</v>
      </c>
      <c r="F99" s="98">
        <f t="shared" si="42"/>
        <v>0</v>
      </c>
      <c r="G99" s="98">
        <f t="shared" si="42"/>
        <v>0</v>
      </c>
      <c r="H99" s="99">
        <v>0</v>
      </c>
    </row>
    <row r="100" spans="1:8" ht="15">
      <c r="A100" s="27"/>
      <c r="B100" s="26" t="s">
        <v>319</v>
      </c>
      <c r="C100" s="98">
        <f aca="true" t="shared" si="43" ref="C100:G100">+C101+C102+C103+C104+C105+C106+C107</f>
        <v>0</v>
      </c>
      <c r="D100" s="98">
        <f t="shared" si="43"/>
        <v>0</v>
      </c>
      <c r="E100" s="98">
        <f t="shared" si="43"/>
        <v>0</v>
      </c>
      <c r="F100" s="98">
        <f t="shared" si="43"/>
        <v>0</v>
      </c>
      <c r="G100" s="98">
        <f t="shared" si="43"/>
        <v>0</v>
      </c>
      <c r="H100" s="99">
        <v>0</v>
      </c>
    </row>
    <row r="101" spans="1:8" ht="15">
      <c r="A101" s="27"/>
      <c r="B101" s="26" t="s">
        <v>320</v>
      </c>
      <c r="C101" s="98">
        <f aca="true" t="shared" si="44" ref="C101:G101">+C102+C103+C104+C105+C106+C107+C108</f>
        <v>0</v>
      </c>
      <c r="D101" s="98">
        <f t="shared" si="44"/>
        <v>0</v>
      </c>
      <c r="E101" s="98">
        <f t="shared" si="44"/>
        <v>0</v>
      </c>
      <c r="F101" s="98">
        <f t="shared" si="44"/>
        <v>0</v>
      </c>
      <c r="G101" s="98">
        <f t="shared" si="44"/>
        <v>0</v>
      </c>
      <c r="H101" s="99">
        <v>0</v>
      </c>
    </row>
    <row r="102" spans="1:8" ht="15">
      <c r="A102" s="27"/>
      <c r="B102" s="26" t="s">
        <v>321</v>
      </c>
      <c r="C102" s="98">
        <f aca="true" t="shared" si="45" ref="C102:G102">+C103+C104+C105+C106+C107+C108+C109</f>
        <v>0</v>
      </c>
      <c r="D102" s="98">
        <f t="shared" si="45"/>
        <v>0</v>
      </c>
      <c r="E102" s="98">
        <f t="shared" si="45"/>
        <v>0</v>
      </c>
      <c r="F102" s="98">
        <f t="shared" si="45"/>
        <v>0</v>
      </c>
      <c r="G102" s="98">
        <f t="shared" si="45"/>
        <v>0</v>
      </c>
      <c r="H102" s="99">
        <v>0</v>
      </c>
    </row>
    <row r="103" spans="1:8" ht="15">
      <c r="A103" s="235" t="s">
        <v>322</v>
      </c>
      <c r="B103" s="236"/>
      <c r="C103" s="98">
        <f>+C104+C105+C106+C107+C108+C109+C110+C111+C112</f>
        <v>0</v>
      </c>
      <c r="D103" s="98">
        <f aca="true" t="shared" si="46" ref="D103:G103">+D104+D105+D106+D107+D108+D109+D110+D111+D112</f>
        <v>0</v>
      </c>
      <c r="E103" s="98">
        <f t="shared" si="46"/>
        <v>0</v>
      </c>
      <c r="F103" s="98">
        <f t="shared" si="46"/>
        <v>0</v>
      </c>
      <c r="G103" s="98">
        <f t="shared" si="46"/>
        <v>0</v>
      </c>
      <c r="H103" s="99">
        <v>0</v>
      </c>
    </row>
    <row r="104" spans="1:8" ht="15">
      <c r="A104" s="27"/>
      <c r="B104" s="26" t="s">
        <v>323</v>
      </c>
      <c r="C104" s="98">
        <f aca="true" t="shared" si="47" ref="C104:C112">+C105+C106+C107+C108+C109+C110+C111</f>
        <v>0</v>
      </c>
      <c r="D104" s="98">
        <f aca="true" t="shared" si="48" ref="D104:D112">+D105+D106+D107+D108+D109+D110+D111</f>
        <v>0</v>
      </c>
      <c r="E104" s="98">
        <f aca="true" t="shared" si="49" ref="E104:E112">+E105+E106+E107+E108+E109+E110+E111</f>
        <v>0</v>
      </c>
      <c r="F104" s="98">
        <f aca="true" t="shared" si="50" ref="F104:F112">+F105+F106+F107+F108+F109+F110+F111</f>
        <v>0</v>
      </c>
      <c r="G104" s="98">
        <f aca="true" t="shared" si="51" ref="G104:G112">+G105+G106+G107+G108+G109+G110+G111</f>
        <v>0</v>
      </c>
      <c r="H104" s="99">
        <v>0</v>
      </c>
    </row>
    <row r="105" spans="1:8" ht="15">
      <c r="A105" s="27"/>
      <c r="B105" s="26" t="s">
        <v>324</v>
      </c>
      <c r="C105" s="98">
        <f t="shared" si="47"/>
        <v>0</v>
      </c>
      <c r="D105" s="98">
        <f t="shared" si="48"/>
        <v>0</v>
      </c>
      <c r="E105" s="98">
        <f t="shared" si="49"/>
        <v>0</v>
      </c>
      <c r="F105" s="98">
        <f t="shared" si="50"/>
        <v>0</v>
      </c>
      <c r="G105" s="98">
        <f t="shared" si="51"/>
        <v>0</v>
      </c>
      <c r="H105" s="99">
        <v>0</v>
      </c>
    </row>
    <row r="106" spans="1:8" ht="15">
      <c r="A106" s="27"/>
      <c r="B106" s="26" t="s">
        <v>325</v>
      </c>
      <c r="C106" s="98">
        <f t="shared" si="47"/>
        <v>0</v>
      </c>
      <c r="D106" s="98">
        <f t="shared" si="48"/>
        <v>0</v>
      </c>
      <c r="E106" s="98">
        <f t="shared" si="49"/>
        <v>0</v>
      </c>
      <c r="F106" s="98">
        <f t="shared" si="50"/>
        <v>0</v>
      </c>
      <c r="G106" s="98">
        <f t="shared" si="51"/>
        <v>0</v>
      </c>
      <c r="H106" s="99">
        <v>0</v>
      </c>
    </row>
    <row r="107" spans="1:8" ht="15">
      <c r="A107" s="27"/>
      <c r="B107" s="26" t="s">
        <v>326</v>
      </c>
      <c r="C107" s="98">
        <f t="shared" si="47"/>
        <v>0</v>
      </c>
      <c r="D107" s="98">
        <f t="shared" si="48"/>
        <v>0</v>
      </c>
      <c r="E107" s="98">
        <f t="shared" si="49"/>
        <v>0</v>
      </c>
      <c r="F107" s="98">
        <f t="shared" si="50"/>
        <v>0</v>
      </c>
      <c r="G107" s="98">
        <f t="shared" si="51"/>
        <v>0</v>
      </c>
      <c r="H107" s="99">
        <v>0</v>
      </c>
    </row>
    <row r="108" spans="1:8" ht="15">
      <c r="A108" s="27"/>
      <c r="B108" s="26" t="s">
        <v>327</v>
      </c>
      <c r="C108" s="98">
        <f t="shared" si="47"/>
        <v>0</v>
      </c>
      <c r="D108" s="98">
        <f t="shared" si="48"/>
        <v>0</v>
      </c>
      <c r="E108" s="98">
        <f t="shared" si="49"/>
        <v>0</v>
      </c>
      <c r="F108" s="98">
        <f t="shared" si="50"/>
        <v>0</v>
      </c>
      <c r="G108" s="98">
        <f t="shared" si="51"/>
        <v>0</v>
      </c>
      <c r="H108" s="99">
        <v>0</v>
      </c>
    </row>
    <row r="109" spans="1:8" ht="15">
      <c r="A109" s="27"/>
      <c r="B109" s="26" t="s">
        <v>328</v>
      </c>
      <c r="C109" s="98">
        <f t="shared" si="47"/>
        <v>0</v>
      </c>
      <c r="D109" s="98">
        <f t="shared" si="48"/>
        <v>0</v>
      </c>
      <c r="E109" s="98">
        <f t="shared" si="49"/>
        <v>0</v>
      </c>
      <c r="F109" s="98">
        <f t="shared" si="50"/>
        <v>0</v>
      </c>
      <c r="G109" s="98">
        <f t="shared" si="51"/>
        <v>0</v>
      </c>
      <c r="H109" s="99">
        <v>0</v>
      </c>
    </row>
    <row r="110" spans="1:8" ht="15">
      <c r="A110" s="27"/>
      <c r="B110" s="26" t="s">
        <v>329</v>
      </c>
      <c r="C110" s="98">
        <f t="shared" si="47"/>
        <v>0</v>
      </c>
      <c r="D110" s="98">
        <f t="shared" si="48"/>
        <v>0</v>
      </c>
      <c r="E110" s="98">
        <f t="shared" si="49"/>
        <v>0</v>
      </c>
      <c r="F110" s="98">
        <f t="shared" si="50"/>
        <v>0</v>
      </c>
      <c r="G110" s="98">
        <f t="shared" si="51"/>
        <v>0</v>
      </c>
      <c r="H110" s="99">
        <v>0</v>
      </c>
    </row>
    <row r="111" spans="1:8" ht="15">
      <c r="A111" s="27"/>
      <c r="B111" s="26" t="s">
        <v>330</v>
      </c>
      <c r="C111" s="98">
        <f t="shared" si="47"/>
        <v>0</v>
      </c>
      <c r="D111" s="98">
        <f t="shared" si="48"/>
        <v>0</v>
      </c>
      <c r="E111" s="98">
        <f t="shared" si="49"/>
        <v>0</v>
      </c>
      <c r="F111" s="98">
        <f t="shared" si="50"/>
        <v>0</v>
      </c>
      <c r="G111" s="98">
        <f t="shared" si="51"/>
        <v>0</v>
      </c>
      <c r="H111" s="99">
        <v>0</v>
      </c>
    </row>
    <row r="112" spans="1:8" ht="15">
      <c r="A112" s="27"/>
      <c r="B112" s="26" t="s">
        <v>331</v>
      </c>
      <c r="C112" s="98">
        <f t="shared" si="47"/>
        <v>0</v>
      </c>
      <c r="D112" s="98">
        <f t="shared" si="48"/>
        <v>0</v>
      </c>
      <c r="E112" s="98">
        <f t="shared" si="49"/>
        <v>0</v>
      </c>
      <c r="F112" s="98">
        <f t="shared" si="50"/>
        <v>0</v>
      </c>
      <c r="G112" s="98">
        <f t="shared" si="51"/>
        <v>0</v>
      </c>
      <c r="H112" s="99">
        <v>0</v>
      </c>
    </row>
    <row r="113" spans="1:8" ht="15">
      <c r="A113" s="235" t="s">
        <v>332</v>
      </c>
      <c r="B113" s="236"/>
      <c r="C113" s="98">
        <f>+C114+C115+C116+C117+C118+C119+C120+C121+C122</f>
        <v>0</v>
      </c>
      <c r="D113" s="98">
        <f aca="true" t="shared" si="52" ref="D113:G113">+D114+D115+D116+D117+D118+D119+D120+D121+D122</f>
        <v>0</v>
      </c>
      <c r="E113" s="98">
        <f t="shared" si="52"/>
        <v>0</v>
      </c>
      <c r="F113" s="98">
        <f t="shared" si="52"/>
        <v>0</v>
      </c>
      <c r="G113" s="98">
        <f t="shared" si="52"/>
        <v>0</v>
      </c>
      <c r="H113" s="99">
        <v>0</v>
      </c>
    </row>
    <row r="114" spans="1:8" ht="15">
      <c r="A114" s="27"/>
      <c r="B114" s="26" t="s">
        <v>333</v>
      </c>
      <c r="C114" s="98">
        <f aca="true" t="shared" si="53" ref="C114:C122">+C115+C116+C117+C118+C119+C120+C121</f>
        <v>0</v>
      </c>
      <c r="D114" s="98">
        <f aca="true" t="shared" si="54" ref="D114:D122">+D115+D116+D117+D118+D119+D120+D121</f>
        <v>0</v>
      </c>
      <c r="E114" s="98">
        <f aca="true" t="shared" si="55" ref="E114:E122">+E115+E116+E117+E118+E119+E120+E121</f>
        <v>0</v>
      </c>
      <c r="F114" s="98">
        <f aca="true" t="shared" si="56" ref="F114:F122">+F115+F116+F117+F118+F119+F120+F121</f>
        <v>0</v>
      </c>
      <c r="G114" s="98">
        <f aca="true" t="shared" si="57" ref="G114:G122">+G115+G116+G117+G118+G119+G120+G121</f>
        <v>0</v>
      </c>
      <c r="H114" s="99">
        <v>0</v>
      </c>
    </row>
    <row r="115" spans="1:8" ht="15">
      <c r="A115" s="27"/>
      <c r="B115" s="26" t="s">
        <v>334</v>
      </c>
      <c r="C115" s="98">
        <f t="shared" si="53"/>
        <v>0</v>
      </c>
      <c r="D115" s="98">
        <f t="shared" si="54"/>
        <v>0</v>
      </c>
      <c r="E115" s="98">
        <f t="shared" si="55"/>
        <v>0</v>
      </c>
      <c r="F115" s="98">
        <f t="shared" si="56"/>
        <v>0</v>
      </c>
      <c r="G115" s="98">
        <f t="shared" si="57"/>
        <v>0</v>
      </c>
      <c r="H115" s="99">
        <v>0</v>
      </c>
    </row>
    <row r="116" spans="1:8" ht="15">
      <c r="A116" s="27"/>
      <c r="B116" s="26" t="s">
        <v>335</v>
      </c>
      <c r="C116" s="98">
        <f t="shared" si="53"/>
        <v>0</v>
      </c>
      <c r="D116" s="98">
        <f t="shared" si="54"/>
        <v>0</v>
      </c>
      <c r="E116" s="98">
        <f t="shared" si="55"/>
        <v>0</v>
      </c>
      <c r="F116" s="98">
        <f t="shared" si="56"/>
        <v>0</v>
      </c>
      <c r="G116" s="98">
        <f t="shared" si="57"/>
        <v>0</v>
      </c>
      <c r="H116" s="99">
        <v>0</v>
      </c>
    </row>
    <row r="117" spans="1:8" ht="15">
      <c r="A117" s="27"/>
      <c r="B117" s="26" t="s">
        <v>336</v>
      </c>
      <c r="C117" s="98">
        <f t="shared" si="53"/>
        <v>0</v>
      </c>
      <c r="D117" s="98">
        <f t="shared" si="54"/>
        <v>0</v>
      </c>
      <c r="E117" s="98">
        <f t="shared" si="55"/>
        <v>0</v>
      </c>
      <c r="F117" s="98">
        <f t="shared" si="56"/>
        <v>0</v>
      </c>
      <c r="G117" s="98">
        <f t="shared" si="57"/>
        <v>0</v>
      </c>
      <c r="H117" s="99">
        <v>0</v>
      </c>
    </row>
    <row r="118" spans="1:8" ht="15">
      <c r="A118" s="27"/>
      <c r="B118" s="26" t="s">
        <v>337</v>
      </c>
      <c r="C118" s="98">
        <f t="shared" si="53"/>
        <v>0</v>
      </c>
      <c r="D118" s="98">
        <f t="shared" si="54"/>
        <v>0</v>
      </c>
      <c r="E118" s="98">
        <f t="shared" si="55"/>
        <v>0</v>
      </c>
      <c r="F118" s="98">
        <f t="shared" si="56"/>
        <v>0</v>
      </c>
      <c r="G118" s="98">
        <f t="shared" si="57"/>
        <v>0</v>
      </c>
      <c r="H118" s="99">
        <v>0</v>
      </c>
    </row>
    <row r="119" spans="1:8" ht="15">
      <c r="A119" s="27"/>
      <c r="B119" s="26" t="s">
        <v>338</v>
      </c>
      <c r="C119" s="98">
        <f t="shared" si="53"/>
        <v>0</v>
      </c>
      <c r="D119" s="98">
        <f t="shared" si="54"/>
        <v>0</v>
      </c>
      <c r="E119" s="98">
        <f t="shared" si="55"/>
        <v>0</v>
      </c>
      <c r="F119" s="98">
        <f t="shared" si="56"/>
        <v>0</v>
      </c>
      <c r="G119" s="98">
        <f t="shared" si="57"/>
        <v>0</v>
      </c>
      <c r="H119" s="99">
        <v>0</v>
      </c>
    </row>
    <row r="120" spans="1:8" ht="15">
      <c r="A120" s="27"/>
      <c r="B120" s="26" t="s">
        <v>339</v>
      </c>
      <c r="C120" s="98">
        <f t="shared" si="53"/>
        <v>0</v>
      </c>
      <c r="D120" s="98">
        <f t="shared" si="54"/>
        <v>0</v>
      </c>
      <c r="E120" s="98">
        <f t="shared" si="55"/>
        <v>0</v>
      </c>
      <c r="F120" s="98">
        <f t="shared" si="56"/>
        <v>0</v>
      </c>
      <c r="G120" s="98">
        <f t="shared" si="57"/>
        <v>0</v>
      </c>
      <c r="H120" s="99">
        <v>0</v>
      </c>
    </row>
    <row r="121" spans="1:8" ht="15">
      <c r="A121" s="27"/>
      <c r="B121" s="26" t="s">
        <v>340</v>
      </c>
      <c r="C121" s="98">
        <f t="shared" si="53"/>
        <v>0</v>
      </c>
      <c r="D121" s="98">
        <f t="shared" si="54"/>
        <v>0</v>
      </c>
      <c r="E121" s="98">
        <f t="shared" si="55"/>
        <v>0</v>
      </c>
      <c r="F121" s="98">
        <f t="shared" si="56"/>
        <v>0</v>
      </c>
      <c r="G121" s="98">
        <f t="shared" si="57"/>
        <v>0</v>
      </c>
      <c r="H121" s="99">
        <v>0</v>
      </c>
    </row>
    <row r="122" spans="1:8" ht="15">
      <c r="A122" s="27"/>
      <c r="B122" s="26" t="s">
        <v>341</v>
      </c>
      <c r="C122" s="98">
        <f t="shared" si="53"/>
        <v>0</v>
      </c>
      <c r="D122" s="98">
        <f t="shared" si="54"/>
        <v>0</v>
      </c>
      <c r="E122" s="98">
        <f t="shared" si="55"/>
        <v>0</v>
      </c>
      <c r="F122" s="98">
        <f t="shared" si="56"/>
        <v>0</v>
      </c>
      <c r="G122" s="98">
        <f t="shared" si="57"/>
        <v>0</v>
      </c>
      <c r="H122" s="99">
        <v>0</v>
      </c>
    </row>
    <row r="123" spans="1:8" ht="15">
      <c r="A123" s="235" t="s">
        <v>342</v>
      </c>
      <c r="B123" s="236"/>
      <c r="C123" s="98">
        <f>+C124+C125+C126+C127+C128+C129+C130+C131+C132</f>
        <v>0</v>
      </c>
      <c r="D123" s="98">
        <f aca="true" t="shared" si="58" ref="D123:G123">+D124+D125+D126+D127+D128+D129+D130+D131+D132</f>
        <v>0</v>
      </c>
      <c r="E123" s="98">
        <f t="shared" si="58"/>
        <v>0</v>
      </c>
      <c r="F123" s="98">
        <f t="shared" si="58"/>
        <v>0</v>
      </c>
      <c r="G123" s="98">
        <f t="shared" si="58"/>
        <v>0</v>
      </c>
      <c r="H123" s="99">
        <v>0</v>
      </c>
    </row>
    <row r="124" spans="1:8" ht="15">
      <c r="A124" s="27"/>
      <c r="B124" s="26" t="s">
        <v>343</v>
      </c>
      <c r="C124" s="98">
        <f aca="true" t="shared" si="59" ref="C124:C132">+C125+C126+C127+C128+C129+C130+C131</f>
        <v>0</v>
      </c>
      <c r="D124" s="98">
        <f aca="true" t="shared" si="60" ref="D124:D132">+D125+D126+D127+D128+D129+D130+D131</f>
        <v>0</v>
      </c>
      <c r="E124" s="98">
        <f aca="true" t="shared" si="61" ref="E124:E132">+E125+E126+E127+E128+E129+E130+E131</f>
        <v>0</v>
      </c>
      <c r="F124" s="98">
        <f aca="true" t="shared" si="62" ref="F124:F132">+F125+F126+F127+F128+F129+F130+F131</f>
        <v>0</v>
      </c>
      <c r="G124" s="98">
        <f aca="true" t="shared" si="63" ref="G124:G132">+G125+G126+G127+G128+G129+G130+G131</f>
        <v>0</v>
      </c>
      <c r="H124" s="99">
        <v>0</v>
      </c>
    </row>
    <row r="125" spans="1:8" ht="15">
      <c r="A125" s="27"/>
      <c r="B125" s="26" t="s">
        <v>344</v>
      </c>
      <c r="C125" s="98">
        <f t="shared" si="59"/>
        <v>0</v>
      </c>
      <c r="D125" s="98">
        <f t="shared" si="60"/>
        <v>0</v>
      </c>
      <c r="E125" s="98">
        <f t="shared" si="61"/>
        <v>0</v>
      </c>
      <c r="F125" s="98">
        <f t="shared" si="62"/>
        <v>0</v>
      </c>
      <c r="G125" s="98">
        <f t="shared" si="63"/>
        <v>0</v>
      </c>
      <c r="H125" s="99">
        <v>0</v>
      </c>
    </row>
    <row r="126" spans="1:8" ht="15">
      <c r="A126" s="27"/>
      <c r="B126" s="26" t="s">
        <v>345</v>
      </c>
      <c r="C126" s="98">
        <f t="shared" si="59"/>
        <v>0</v>
      </c>
      <c r="D126" s="98">
        <f t="shared" si="60"/>
        <v>0</v>
      </c>
      <c r="E126" s="98">
        <f t="shared" si="61"/>
        <v>0</v>
      </c>
      <c r="F126" s="98">
        <f t="shared" si="62"/>
        <v>0</v>
      </c>
      <c r="G126" s="98">
        <f t="shared" si="63"/>
        <v>0</v>
      </c>
      <c r="H126" s="99">
        <v>0</v>
      </c>
    </row>
    <row r="127" spans="1:8" ht="15">
      <c r="A127" s="27"/>
      <c r="B127" s="26" t="s">
        <v>346</v>
      </c>
      <c r="C127" s="98">
        <f t="shared" si="59"/>
        <v>0</v>
      </c>
      <c r="D127" s="98">
        <f t="shared" si="60"/>
        <v>0</v>
      </c>
      <c r="E127" s="98">
        <f t="shared" si="61"/>
        <v>0</v>
      </c>
      <c r="F127" s="98">
        <f t="shared" si="62"/>
        <v>0</v>
      </c>
      <c r="G127" s="98">
        <f t="shared" si="63"/>
        <v>0</v>
      </c>
      <c r="H127" s="99">
        <v>0</v>
      </c>
    </row>
    <row r="128" spans="1:8" ht="15">
      <c r="A128" s="27"/>
      <c r="B128" s="26" t="s">
        <v>347</v>
      </c>
      <c r="C128" s="98">
        <f t="shared" si="59"/>
        <v>0</v>
      </c>
      <c r="D128" s="98">
        <f t="shared" si="60"/>
        <v>0</v>
      </c>
      <c r="E128" s="98">
        <f t="shared" si="61"/>
        <v>0</v>
      </c>
      <c r="F128" s="98">
        <f t="shared" si="62"/>
        <v>0</v>
      </c>
      <c r="G128" s="98">
        <f t="shared" si="63"/>
        <v>0</v>
      </c>
      <c r="H128" s="99">
        <v>0</v>
      </c>
    </row>
    <row r="129" spans="1:8" ht="15">
      <c r="A129" s="27"/>
      <c r="B129" s="26" t="s">
        <v>348</v>
      </c>
      <c r="C129" s="98">
        <f t="shared" si="59"/>
        <v>0</v>
      </c>
      <c r="D129" s="98">
        <f t="shared" si="60"/>
        <v>0</v>
      </c>
      <c r="E129" s="98">
        <f t="shared" si="61"/>
        <v>0</v>
      </c>
      <c r="F129" s="98">
        <f t="shared" si="62"/>
        <v>0</v>
      </c>
      <c r="G129" s="98">
        <f t="shared" si="63"/>
        <v>0</v>
      </c>
      <c r="H129" s="99">
        <v>0</v>
      </c>
    </row>
    <row r="130" spans="1:8" ht="15">
      <c r="A130" s="27"/>
      <c r="B130" s="26" t="s">
        <v>349</v>
      </c>
      <c r="C130" s="98">
        <f t="shared" si="59"/>
        <v>0</v>
      </c>
      <c r="D130" s="98">
        <f t="shared" si="60"/>
        <v>0</v>
      </c>
      <c r="E130" s="98">
        <f t="shared" si="61"/>
        <v>0</v>
      </c>
      <c r="F130" s="98">
        <f t="shared" si="62"/>
        <v>0</v>
      </c>
      <c r="G130" s="98">
        <f t="shared" si="63"/>
        <v>0</v>
      </c>
      <c r="H130" s="99">
        <v>0</v>
      </c>
    </row>
    <row r="131" spans="1:8" ht="15">
      <c r="A131" s="27"/>
      <c r="B131" s="26" t="s">
        <v>350</v>
      </c>
      <c r="C131" s="98">
        <f t="shared" si="59"/>
        <v>0</v>
      </c>
      <c r="D131" s="98">
        <f t="shared" si="60"/>
        <v>0</v>
      </c>
      <c r="E131" s="98">
        <f t="shared" si="61"/>
        <v>0</v>
      </c>
      <c r="F131" s="98">
        <f t="shared" si="62"/>
        <v>0</v>
      </c>
      <c r="G131" s="98">
        <f t="shared" si="63"/>
        <v>0</v>
      </c>
      <c r="H131" s="99">
        <v>0</v>
      </c>
    </row>
    <row r="132" spans="1:8" ht="15">
      <c r="A132" s="27"/>
      <c r="B132" s="26" t="s">
        <v>351</v>
      </c>
      <c r="C132" s="98">
        <f t="shared" si="59"/>
        <v>0</v>
      </c>
      <c r="D132" s="98">
        <f t="shared" si="60"/>
        <v>0</v>
      </c>
      <c r="E132" s="98">
        <f t="shared" si="61"/>
        <v>0</v>
      </c>
      <c r="F132" s="98">
        <f t="shared" si="62"/>
        <v>0</v>
      </c>
      <c r="G132" s="98">
        <f t="shared" si="63"/>
        <v>0</v>
      </c>
      <c r="H132" s="99">
        <v>0</v>
      </c>
    </row>
    <row r="133" spans="1:8" ht="15">
      <c r="A133" s="235" t="s">
        <v>352</v>
      </c>
      <c r="B133" s="236"/>
      <c r="C133" s="98">
        <f>+C134+C135+C136</f>
        <v>0</v>
      </c>
      <c r="D133" s="98">
        <f aca="true" t="shared" si="64" ref="D133:G133">+D134+D135+D136</f>
        <v>0</v>
      </c>
      <c r="E133" s="98">
        <f t="shared" si="64"/>
        <v>0</v>
      </c>
      <c r="F133" s="98">
        <f t="shared" si="64"/>
        <v>0</v>
      </c>
      <c r="G133" s="98">
        <f t="shared" si="64"/>
        <v>0</v>
      </c>
      <c r="H133" s="99">
        <v>0</v>
      </c>
    </row>
    <row r="134" spans="1:8" ht="15">
      <c r="A134" s="27"/>
      <c r="B134" s="26" t="s">
        <v>353</v>
      </c>
      <c r="C134" s="98">
        <f aca="true" t="shared" si="65" ref="C134:C136">+C135+C136+C137+C138+C139+C140+C141</f>
        <v>0</v>
      </c>
      <c r="D134" s="98">
        <f aca="true" t="shared" si="66" ref="D134:D136">+D135+D136+D137+D138+D139+D140+D141</f>
        <v>0</v>
      </c>
      <c r="E134" s="98">
        <f aca="true" t="shared" si="67" ref="E134:E136">+E135+E136+E137+E138+E139+E140+E141</f>
        <v>0</v>
      </c>
      <c r="F134" s="98">
        <f aca="true" t="shared" si="68" ref="F134:F136">+F135+F136+F137+F138+F139+F140+F141</f>
        <v>0</v>
      </c>
      <c r="G134" s="98">
        <f aca="true" t="shared" si="69" ref="G134:G136">+G135+G136+G137+G138+G139+G140+G141</f>
        <v>0</v>
      </c>
      <c r="H134" s="99">
        <v>0</v>
      </c>
    </row>
    <row r="135" spans="1:8" ht="15">
      <c r="A135" s="27"/>
      <c r="B135" s="26" t="s">
        <v>354</v>
      </c>
      <c r="C135" s="98">
        <f t="shared" si="65"/>
        <v>0</v>
      </c>
      <c r="D135" s="98">
        <f t="shared" si="66"/>
        <v>0</v>
      </c>
      <c r="E135" s="98">
        <f t="shared" si="67"/>
        <v>0</v>
      </c>
      <c r="F135" s="98">
        <f t="shared" si="68"/>
        <v>0</v>
      </c>
      <c r="G135" s="98">
        <f t="shared" si="69"/>
        <v>0</v>
      </c>
      <c r="H135" s="99">
        <v>0</v>
      </c>
    </row>
    <row r="136" spans="1:8" ht="15">
      <c r="A136" s="27"/>
      <c r="B136" s="26" t="s">
        <v>355</v>
      </c>
      <c r="C136" s="98">
        <f t="shared" si="65"/>
        <v>0</v>
      </c>
      <c r="D136" s="98">
        <f t="shared" si="66"/>
        <v>0</v>
      </c>
      <c r="E136" s="98">
        <f t="shared" si="67"/>
        <v>0</v>
      </c>
      <c r="F136" s="98">
        <f t="shared" si="68"/>
        <v>0</v>
      </c>
      <c r="G136" s="98">
        <f t="shared" si="69"/>
        <v>0</v>
      </c>
      <c r="H136" s="99">
        <v>0</v>
      </c>
    </row>
    <row r="137" spans="1:8" ht="15">
      <c r="A137" s="235" t="s">
        <v>356</v>
      </c>
      <c r="B137" s="236"/>
      <c r="C137" s="98">
        <f>+C138+C139+C140+C141+C142+C143+C144+C145</f>
        <v>0</v>
      </c>
      <c r="D137" s="98">
        <f aca="true" t="shared" si="70" ref="D137:G137">+D138+D139+D140+D141+D142+D143+D144+D145</f>
        <v>0</v>
      </c>
      <c r="E137" s="98">
        <f t="shared" si="70"/>
        <v>0</v>
      </c>
      <c r="F137" s="98">
        <f t="shared" si="70"/>
        <v>0</v>
      </c>
      <c r="G137" s="98">
        <f t="shared" si="70"/>
        <v>0</v>
      </c>
      <c r="H137" s="99">
        <v>0</v>
      </c>
    </row>
    <row r="138" spans="1:8" ht="15">
      <c r="A138" s="27"/>
      <c r="B138" s="26" t="s">
        <v>357</v>
      </c>
      <c r="C138" s="98">
        <f aca="true" t="shared" si="71" ref="C138:C145">+C139+C140+C141+C142+C143+C144+C145</f>
        <v>0</v>
      </c>
      <c r="D138" s="98">
        <f aca="true" t="shared" si="72" ref="D138:D145">+D139+D140+D141+D142+D143+D144+D145</f>
        <v>0</v>
      </c>
      <c r="E138" s="98">
        <f aca="true" t="shared" si="73" ref="E138:E145">+E139+E140+E141+E142+E143+E144+E145</f>
        <v>0</v>
      </c>
      <c r="F138" s="98">
        <f aca="true" t="shared" si="74" ref="F138:F145">+F139+F140+F141+F142+F143+F144+F145</f>
        <v>0</v>
      </c>
      <c r="G138" s="98">
        <f aca="true" t="shared" si="75" ref="G138:G145">+G139+G140+G141+G142+G143+G144+G145</f>
        <v>0</v>
      </c>
      <c r="H138" s="99">
        <v>0</v>
      </c>
    </row>
    <row r="139" spans="1:8" ht="15">
      <c r="A139" s="27"/>
      <c r="B139" s="26" t="s">
        <v>358</v>
      </c>
      <c r="C139" s="98">
        <f t="shared" si="71"/>
        <v>0</v>
      </c>
      <c r="D139" s="98">
        <f t="shared" si="72"/>
        <v>0</v>
      </c>
      <c r="E139" s="98">
        <f t="shared" si="73"/>
        <v>0</v>
      </c>
      <c r="F139" s="98">
        <f t="shared" si="74"/>
        <v>0</v>
      </c>
      <c r="G139" s="98">
        <f t="shared" si="75"/>
        <v>0</v>
      </c>
      <c r="H139" s="99">
        <v>0</v>
      </c>
    </row>
    <row r="140" spans="1:8" ht="15">
      <c r="A140" s="27"/>
      <c r="B140" s="26" t="s">
        <v>359</v>
      </c>
      <c r="C140" s="98">
        <f t="shared" si="71"/>
        <v>0</v>
      </c>
      <c r="D140" s="98">
        <f t="shared" si="72"/>
        <v>0</v>
      </c>
      <c r="E140" s="98">
        <f t="shared" si="73"/>
        <v>0</v>
      </c>
      <c r="F140" s="98">
        <f t="shared" si="74"/>
        <v>0</v>
      </c>
      <c r="G140" s="98">
        <f t="shared" si="75"/>
        <v>0</v>
      </c>
      <c r="H140" s="99">
        <v>0</v>
      </c>
    </row>
    <row r="141" spans="1:8" ht="15">
      <c r="A141" s="27"/>
      <c r="B141" s="26" t="s">
        <v>360</v>
      </c>
      <c r="C141" s="98">
        <f t="shared" si="71"/>
        <v>0</v>
      </c>
      <c r="D141" s="98">
        <f t="shared" si="72"/>
        <v>0</v>
      </c>
      <c r="E141" s="98">
        <f t="shared" si="73"/>
        <v>0</v>
      </c>
      <c r="F141" s="98">
        <f t="shared" si="74"/>
        <v>0</v>
      </c>
      <c r="G141" s="98">
        <f t="shared" si="75"/>
        <v>0</v>
      </c>
      <c r="H141" s="99">
        <v>0</v>
      </c>
    </row>
    <row r="142" spans="1:8" ht="15">
      <c r="A142" s="27"/>
      <c r="B142" s="26" t="s">
        <v>361</v>
      </c>
      <c r="C142" s="98">
        <f t="shared" si="71"/>
        <v>0</v>
      </c>
      <c r="D142" s="98">
        <f t="shared" si="72"/>
        <v>0</v>
      </c>
      <c r="E142" s="98">
        <f t="shared" si="73"/>
        <v>0</v>
      </c>
      <c r="F142" s="98">
        <f t="shared" si="74"/>
        <v>0</v>
      </c>
      <c r="G142" s="98">
        <f t="shared" si="75"/>
        <v>0</v>
      </c>
      <c r="H142" s="99">
        <v>0</v>
      </c>
    </row>
    <row r="143" spans="1:8" ht="15">
      <c r="A143" s="27"/>
      <c r="B143" s="26" t="s">
        <v>362</v>
      </c>
      <c r="C143" s="98">
        <f t="shared" si="71"/>
        <v>0</v>
      </c>
      <c r="D143" s="98">
        <f t="shared" si="72"/>
        <v>0</v>
      </c>
      <c r="E143" s="98">
        <f t="shared" si="73"/>
        <v>0</v>
      </c>
      <c r="F143" s="98">
        <f t="shared" si="74"/>
        <v>0</v>
      </c>
      <c r="G143" s="98">
        <f t="shared" si="75"/>
        <v>0</v>
      </c>
      <c r="H143" s="99">
        <v>0</v>
      </c>
    </row>
    <row r="144" spans="1:8" ht="15">
      <c r="A144" s="27"/>
      <c r="B144" s="26" t="s">
        <v>363</v>
      </c>
      <c r="C144" s="98">
        <f t="shared" si="71"/>
        <v>0</v>
      </c>
      <c r="D144" s="98">
        <f t="shared" si="72"/>
        <v>0</v>
      </c>
      <c r="E144" s="98">
        <f t="shared" si="73"/>
        <v>0</v>
      </c>
      <c r="F144" s="98">
        <f t="shared" si="74"/>
        <v>0</v>
      </c>
      <c r="G144" s="98">
        <f t="shared" si="75"/>
        <v>0</v>
      </c>
      <c r="H144" s="99">
        <v>0</v>
      </c>
    </row>
    <row r="145" spans="1:8" ht="15">
      <c r="A145" s="27"/>
      <c r="B145" s="26" t="s">
        <v>364</v>
      </c>
      <c r="C145" s="98">
        <f t="shared" si="71"/>
        <v>0</v>
      </c>
      <c r="D145" s="98">
        <f t="shared" si="72"/>
        <v>0</v>
      </c>
      <c r="E145" s="98">
        <f t="shared" si="73"/>
        <v>0</v>
      </c>
      <c r="F145" s="98">
        <f t="shared" si="74"/>
        <v>0</v>
      </c>
      <c r="G145" s="98">
        <f t="shared" si="75"/>
        <v>0</v>
      </c>
      <c r="H145" s="99">
        <v>0</v>
      </c>
    </row>
    <row r="146" spans="1:8" ht="15">
      <c r="A146" s="235" t="s">
        <v>365</v>
      </c>
      <c r="B146" s="236"/>
      <c r="C146" s="98">
        <f>+C147+C148+C149</f>
        <v>0</v>
      </c>
      <c r="D146" s="98">
        <f aca="true" t="shared" si="76" ref="D146:G146">+D147+D148+D149</f>
        <v>0</v>
      </c>
      <c r="E146" s="98">
        <f t="shared" si="76"/>
        <v>0</v>
      </c>
      <c r="F146" s="98">
        <f t="shared" si="76"/>
        <v>0</v>
      </c>
      <c r="G146" s="98">
        <f t="shared" si="76"/>
        <v>0</v>
      </c>
      <c r="H146" s="99">
        <v>0</v>
      </c>
    </row>
    <row r="147" spans="1:8" ht="15">
      <c r="A147" s="27"/>
      <c r="B147" s="26" t="s">
        <v>366</v>
      </c>
      <c r="C147" s="98">
        <f aca="true" t="shared" si="77" ref="C147:C149">+C148+C149+C150+C151+C152+C153+C154</f>
        <v>0</v>
      </c>
      <c r="D147" s="98">
        <f aca="true" t="shared" si="78" ref="D147:D149">+D148+D149+D150+D151+D152+D153+D154</f>
        <v>0</v>
      </c>
      <c r="E147" s="98">
        <f aca="true" t="shared" si="79" ref="E147:E149">+E148+E149+E150+E151+E152+E153+E154</f>
        <v>0</v>
      </c>
      <c r="F147" s="98">
        <f aca="true" t="shared" si="80" ref="F147:F149">+F148+F149+F150+F151+F152+F153+F154</f>
        <v>0</v>
      </c>
      <c r="G147" s="98">
        <f aca="true" t="shared" si="81" ref="G147:G149">+G148+G149+G150+G151+G152+G153+G154</f>
        <v>0</v>
      </c>
      <c r="H147" s="99">
        <v>0</v>
      </c>
    </row>
    <row r="148" spans="1:8" ht="15">
      <c r="A148" s="27"/>
      <c r="B148" s="26" t="s">
        <v>367</v>
      </c>
      <c r="C148" s="98">
        <f t="shared" si="77"/>
        <v>0</v>
      </c>
      <c r="D148" s="98">
        <f t="shared" si="78"/>
        <v>0</v>
      </c>
      <c r="E148" s="98">
        <f t="shared" si="79"/>
        <v>0</v>
      </c>
      <c r="F148" s="98">
        <f t="shared" si="80"/>
        <v>0</v>
      </c>
      <c r="G148" s="98">
        <f t="shared" si="81"/>
        <v>0</v>
      </c>
      <c r="H148" s="99">
        <v>0</v>
      </c>
    </row>
    <row r="149" spans="1:8" ht="15">
      <c r="A149" s="27"/>
      <c r="B149" s="26" t="s">
        <v>368</v>
      </c>
      <c r="C149" s="98">
        <f t="shared" si="77"/>
        <v>0</v>
      </c>
      <c r="D149" s="98">
        <f t="shared" si="78"/>
        <v>0</v>
      </c>
      <c r="E149" s="98">
        <f t="shared" si="79"/>
        <v>0</v>
      </c>
      <c r="F149" s="98">
        <f t="shared" si="80"/>
        <v>0</v>
      </c>
      <c r="G149" s="98">
        <f t="shared" si="81"/>
        <v>0</v>
      </c>
      <c r="H149" s="99">
        <v>0</v>
      </c>
    </row>
    <row r="150" spans="1:8" ht="15">
      <c r="A150" s="235" t="s">
        <v>369</v>
      </c>
      <c r="B150" s="236"/>
      <c r="C150" s="98">
        <f>+C151+C152+C153+C154+C155+C156+C157</f>
        <v>0</v>
      </c>
      <c r="D150" s="98">
        <f aca="true" t="shared" si="82" ref="D150:G150">+D151+D152+D153+D154+D155+D156+D157</f>
        <v>0</v>
      </c>
      <c r="E150" s="98">
        <f t="shared" si="82"/>
        <v>0</v>
      </c>
      <c r="F150" s="98">
        <f t="shared" si="82"/>
        <v>0</v>
      </c>
      <c r="G150" s="98">
        <f t="shared" si="82"/>
        <v>0</v>
      </c>
      <c r="H150" s="99">
        <v>0</v>
      </c>
    </row>
    <row r="151" spans="1:8" ht="15">
      <c r="A151" s="27"/>
      <c r="B151" s="26" t="s">
        <v>370</v>
      </c>
      <c r="C151" s="98">
        <v>0</v>
      </c>
      <c r="D151" s="98">
        <v>0</v>
      </c>
      <c r="E151" s="98">
        <v>0</v>
      </c>
      <c r="F151" s="98">
        <v>0</v>
      </c>
      <c r="G151" s="98">
        <v>0</v>
      </c>
      <c r="H151" s="99">
        <v>0</v>
      </c>
    </row>
    <row r="152" spans="1:8" ht="15">
      <c r="A152" s="27"/>
      <c r="B152" s="26" t="s">
        <v>371</v>
      </c>
      <c r="C152" s="98">
        <v>0</v>
      </c>
      <c r="D152" s="99">
        <v>0</v>
      </c>
      <c r="E152" s="99">
        <v>0</v>
      </c>
      <c r="F152" s="99">
        <v>0</v>
      </c>
      <c r="G152" s="99">
        <v>0</v>
      </c>
      <c r="H152" s="99">
        <v>0</v>
      </c>
    </row>
    <row r="153" spans="1:8" ht="15">
      <c r="A153" s="27"/>
      <c r="B153" s="26" t="s">
        <v>372</v>
      </c>
      <c r="C153" s="98">
        <v>0</v>
      </c>
      <c r="D153" s="99">
        <v>0</v>
      </c>
      <c r="E153" s="99">
        <v>0</v>
      </c>
      <c r="F153" s="99">
        <v>0</v>
      </c>
      <c r="G153" s="99">
        <v>0</v>
      </c>
      <c r="H153" s="99">
        <v>0</v>
      </c>
    </row>
    <row r="154" spans="1:8" ht="15">
      <c r="A154" s="27"/>
      <c r="B154" s="26" t="s">
        <v>373</v>
      </c>
      <c r="C154" s="98">
        <v>0</v>
      </c>
      <c r="D154" s="99">
        <v>0</v>
      </c>
      <c r="E154" s="99">
        <v>0</v>
      </c>
      <c r="F154" s="99">
        <v>0</v>
      </c>
      <c r="G154" s="99">
        <v>0</v>
      </c>
      <c r="H154" s="99">
        <v>0</v>
      </c>
    </row>
    <row r="155" spans="1:8" ht="15">
      <c r="A155" s="27"/>
      <c r="B155" s="26" t="s">
        <v>374</v>
      </c>
      <c r="C155" s="98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</row>
    <row r="156" spans="1:8" ht="15">
      <c r="A156" s="27"/>
      <c r="B156" s="26" t="s">
        <v>375</v>
      </c>
      <c r="C156" s="98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</row>
    <row r="157" spans="1:8" ht="15">
      <c r="A157" s="27"/>
      <c r="B157" s="26" t="s">
        <v>376</v>
      </c>
      <c r="C157" s="98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</row>
    <row r="158" spans="1:8" ht="15">
      <c r="A158" s="27"/>
      <c r="B158" s="26"/>
      <c r="C158" s="98"/>
      <c r="D158" s="99"/>
      <c r="E158" s="99"/>
      <c r="F158" s="99"/>
      <c r="G158" s="99"/>
      <c r="H158" s="99"/>
    </row>
    <row r="159" spans="1:8" ht="15">
      <c r="A159" s="237" t="s">
        <v>378</v>
      </c>
      <c r="B159" s="238"/>
      <c r="C159" s="97">
        <f>+C8+C83</f>
        <v>2395000</v>
      </c>
      <c r="D159" s="97">
        <f aca="true" t="shared" si="83" ref="D159:H159">+D8+D83</f>
        <v>0</v>
      </c>
      <c r="E159" s="97">
        <f t="shared" si="83"/>
        <v>2395000</v>
      </c>
      <c r="F159" s="97">
        <f t="shared" si="83"/>
        <v>1011264</v>
      </c>
      <c r="G159" s="97">
        <f t="shared" si="83"/>
        <v>1011264</v>
      </c>
      <c r="H159" s="97">
        <f t="shared" si="83"/>
        <v>1383736</v>
      </c>
    </row>
    <row r="160" spans="1:8" ht="15.75" thickBot="1">
      <c r="A160" s="28"/>
      <c r="B160" s="29"/>
      <c r="C160" s="30"/>
      <c r="D160" s="31"/>
      <c r="E160" s="31"/>
      <c r="F160" s="31"/>
      <c r="G160" s="31"/>
      <c r="H160" s="31"/>
    </row>
  </sheetData>
  <mergeCells count="29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70:B70"/>
    <mergeCell ref="A74:B74"/>
    <mergeCell ref="A82:B82"/>
    <mergeCell ref="A85:B85"/>
    <mergeCell ref="A93:B93"/>
    <mergeCell ref="A103:B103"/>
    <mergeCell ref="A113:B113"/>
    <mergeCell ref="A123:B123"/>
    <mergeCell ref="A133:B133"/>
    <mergeCell ref="A137:B137"/>
    <mergeCell ref="A146:B146"/>
    <mergeCell ref="A150:B150"/>
    <mergeCell ref="A159:B159"/>
  </mergeCells>
  <printOptions horizontalCentered="1"/>
  <pageMargins left="0.7086614173228347" right="0.7086614173228347" top="0.11811023622047245" bottom="0" header="0.31496062992125984" footer="0.31496062992125984"/>
  <pageSetup horizontalDpi="600" verticalDpi="600" orientation="portrait" scale="60" r:id="rId2"/>
  <rowBreaks count="1" manualBreakCount="1">
    <brk id="82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110" zoomScaleSheetLayoutView="110" workbookViewId="0" topLeftCell="A13">
      <selection activeCell="G13" sqref="G13:G14"/>
    </sheetView>
  </sheetViews>
  <sheetFormatPr defaultColWidth="11.421875" defaultRowHeight="15"/>
  <cols>
    <col min="1" max="1" width="23.57421875" style="0" customWidth="1"/>
  </cols>
  <sheetData>
    <row r="1" spans="1:7" ht="15">
      <c r="A1" s="262" t="s">
        <v>435</v>
      </c>
      <c r="B1" s="263"/>
      <c r="C1" s="263"/>
      <c r="D1" s="263"/>
      <c r="E1" s="263"/>
      <c r="F1" s="263"/>
      <c r="G1" s="264"/>
    </row>
    <row r="2" spans="1:7" ht="15">
      <c r="A2" s="141" t="s">
        <v>297</v>
      </c>
      <c r="B2" s="142"/>
      <c r="C2" s="142"/>
      <c r="D2" s="142"/>
      <c r="E2" s="142"/>
      <c r="F2" s="142"/>
      <c r="G2" s="143"/>
    </row>
    <row r="3" spans="1:7" ht="15">
      <c r="A3" s="141" t="s">
        <v>379</v>
      </c>
      <c r="B3" s="142"/>
      <c r="C3" s="142"/>
      <c r="D3" s="142"/>
      <c r="E3" s="142"/>
      <c r="F3" s="142"/>
      <c r="G3" s="143"/>
    </row>
    <row r="4" spans="1:7" ht="15">
      <c r="A4" s="141" t="s">
        <v>452</v>
      </c>
      <c r="B4" s="142"/>
      <c r="C4" s="142"/>
      <c r="D4" s="142"/>
      <c r="E4" s="142"/>
      <c r="F4" s="142"/>
      <c r="G4" s="143"/>
    </row>
    <row r="5" spans="1:7" ht="15.75" thickBot="1">
      <c r="A5" s="144" t="s">
        <v>1</v>
      </c>
      <c r="B5" s="145"/>
      <c r="C5" s="145"/>
      <c r="D5" s="145"/>
      <c r="E5" s="145"/>
      <c r="F5" s="145"/>
      <c r="G5" s="146"/>
    </row>
    <row r="6" spans="1:7" ht="15.75" thickBot="1">
      <c r="A6" s="217" t="s">
        <v>2</v>
      </c>
      <c r="B6" s="172" t="s">
        <v>299</v>
      </c>
      <c r="C6" s="173"/>
      <c r="D6" s="173"/>
      <c r="E6" s="173"/>
      <c r="F6" s="174"/>
      <c r="G6" s="217" t="s">
        <v>300</v>
      </c>
    </row>
    <row r="7" spans="1:7" ht="17.25" thickBot="1">
      <c r="A7" s="218"/>
      <c r="B7" s="10" t="s">
        <v>186</v>
      </c>
      <c r="C7" s="10" t="s">
        <v>230</v>
      </c>
      <c r="D7" s="10" t="s">
        <v>231</v>
      </c>
      <c r="E7" s="10" t="s">
        <v>187</v>
      </c>
      <c r="F7" s="10" t="s">
        <v>204</v>
      </c>
      <c r="G7" s="218"/>
    </row>
    <row r="8" spans="1:7" s="43" customFormat="1" ht="15">
      <c r="A8" s="49" t="s">
        <v>380</v>
      </c>
      <c r="B8" s="260">
        <f>+B10+B11+B12+B13+B14+B15+B16+B17</f>
        <v>2395000</v>
      </c>
      <c r="C8" s="260">
        <f aca="true" t="shared" si="0" ref="C8:F8">+C10+C11+C12+C13+C14+C15+C16+C17</f>
        <v>0</v>
      </c>
      <c r="D8" s="260">
        <f t="shared" si="0"/>
        <v>2395000</v>
      </c>
      <c r="E8" s="260">
        <f t="shared" si="0"/>
        <v>1011264</v>
      </c>
      <c r="F8" s="260">
        <f t="shared" si="0"/>
        <v>1011264</v>
      </c>
      <c r="G8" s="260">
        <f>+G10</f>
        <v>1383736</v>
      </c>
    </row>
    <row r="9" spans="1:7" s="43" customFormat="1" ht="15">
      <c r="A9" s="49" t="s">
        <v>381</v>
      </c>
      <c r="B9" s="261"/>
      <c r="C9" s="261"/>
      <c r="D9" s="261"/>
      <c r="E9" s="261"/>
      <c r="F9" s="261"/>
      <c r="G9" s="261"/>
    </row>
    <row r="10" spans="1:7" s="43" customFormat="1" ht="15">
      <c r="A10" s="51" t="s">
        <v>447</v>
      </c>
      <c r="B10" s="88">
        <v>2395000</v>
      </c>
      <c r="C10" s="88">
        <v>0</v>
      </c>
      <c r="D10" s="88">
        <v>2395000</v>
      </c>
      <c r="E10" s="88">
        <v>1011264</v>
      </c>
      <c r="F10" s="88">
        <v>1011264</v>
      </c>
      <c r="G10" s="88">
        <v>1383736</v>
      </c>
    </row>
    <row r="11" spans="1:7" s="43" customFormat="1" ht="15">
      <c r="A11" s="51" t="s">
        <v>440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</row>
    <row r="12" spans="1:7" s="43" customFormat="1" ht="15">
      <c r="A12" s="51" t="s">
        <v>441</v>
      </c>
      <c r="B12" s="88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</row>
    <row r="13" spans="1:7" s="43" customFormat="1" ht="15">
      <c r="A13" s="51" t="s">
        <v>442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</row>
    <row r="14" spans="1:7" s="43" customFormat="1" ht="15">
      <c r="A14" s="51" t="s">
        <v>443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</row>
    <row r="15" spans="1:7" s="43" customFormat="1" ht="15">
      <c r="A15" s="51" t="s">
        <v>444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</row>
    <row r="16" spans="1:7" s="43" customFormat="1" ht="15">
      <c r="A16" s="51" t="s">
        <v>445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</row>
    <row r="17" spans="1:7" s="43" customFormat="1" ht="15">
      <c r="A17" s="51" t="s">
        <v>446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</row>
    <row r="18" spans="1:7" s="43" customFormat="1" ht="15">
      <c r="A18" s="50" t="s">
        <v>382</v>
      </c>
      <c r="B18" s="259">
        <f>+B20+B21+B22+B23+B24+B25+B26+B27</f>
        <v>0</v>
      </c>
      <c r="C18" s="259">
        <f aca="true" t="shared" si="1" ref="C18:F18">+C20+C21+C22+C23+C24+C25+C26+C27</f>
        <v>0</v>
      </c>
      <c r="D18" s="259">
        <f t="shared" si="1"/>
        <v>0</v>
      </c>
      <c r="E18" s="259">
        <f t="shared" si="1"/>
        <v>0</v>
      </c>
      <c r="F18" s="259">
        <f t="shared" si="1"/>
        <v>0</v>
      </c>
      <c r="G18" s="259"/>
    </row>
    <row r="19" spans="1:7" s="43" customFormat="1" ht="15">
      <c r="A19" s="50" t="s">
        <v>383</v>
      </c>
      <c r="B19" s="259"/>
      <c r="C19" s="259"/>
      <c r="D19" s="259"/>
      <c r="E19" s="259"/>
      <c r="F19" s="259"/>
      <c r="G19" s="259"/>
    </row>
    <row r="20" spans="1:7" s="43" customFormat="1" ht="15">
      <c r="A20" s="51" t="s">
        <v>447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</row>
    <row r="21" spans="1:7" s="43" customFormat="1" ht="15">
      <c r="A21" s="51" t="s">
        <v>440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</row>
    <row r="22" spans="1:7" s="43" customFormat="1" ht="15">
      <c r="A22" s="51" t="s">
        <v>441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</row>
    <row r="23" spans="1:7" s="43" customFormat="1" ht="15">
      <c r="A23" s="51" t="s">
        <v>442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</row>
    <row r="24" spans="1:7" s="43" customFormat="1" ht="15">
      <c r="A24" s="51" t="s">
        <v>443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</row>
    <row r="25" spans="1:7" s="43" customFormat="1" ht="15">
      <c r="A25" s="51" t="s">
        <v>444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</row>
    <row r="26" spans="1:7" s="43" customFormat="1" ht="15">
      <c r="A26" s="51" t="s">
        <v>445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7" s="43" customFormat="1" ht="15">
      <c r="A27" s="51" t="s">
        <v>446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</row>
    <row r="28" spans="1:7" s="43" customFormat="1" ht="15">
      <c r="A28" s="49" t="s">
        <v>378</v>
      </c>
      <c r="B28" s="93">
        <f>+B8+B18</f>
        <v>2395000</v>
      </c>
      <c r="C28" s="93">
        <f>+C8+C18</f>
        <v>0</v>
      </c>
      <c r="D28" s="93">
        <f>+D8+D18</f>
        <v>2395000</v>
      </c>
      <c r="E28" s="93">
        <f>+E8+E18</f>
        <v>1011264</v>
      </c>
      <c r="F28" s="93">
        <f>+F8+F18</f>
        <v>1011264</v>
      </c>
      <c r="G28" s="93">
        <f>+G8</f>
        <v>1383736</v>
      </c>
    </row>
    <row r="29" spans="1:7" s="43" customFormat="1" ht="15.75" thickBot="1">
      <c r="A29" s="52"/>
      <c r="B29" s="24"/>
      <c r="C29" s="24"/>
      <c r="D29" s="24"/>
      <c r="E29" s="24"/>
      <c r="F29" s="24"/>
      <c r="G29" s="24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18:G19"/>
    <mergeCell ref="B8:B9"/>
    <mergeCell ref="C8:C9"/>
    <mergeCell ref="D8:D9"/>
    <mergeCell ref="E8:E9"/>
    <mergeCell ref="F8:F9"/>
    <mergeCell ref="G8:G9"/>
    <mergeCell ref="B18:B19"/>
    <mergeCell ref="C18:C19"/>
    <mergeCell ref="D18:D19"/>
    <mergeCell ref="E18:E19"/>
    <mergeCell ref="F18:F19"/>
  </mergeCells>
  <printOptions/>
  <pageMargins left="0.7" right="0.7" top="0.75" bottom="0.75" header="0.3" footer="0.3"/>
  <pageSetup horizontalDpi="600" verticalDpi="600" orientation="portrait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view="pageBreakPreview" zoomScale="140" zoomScaleSheetLayoutView="140" workbookViewId="0" topLeftCell="A1">
      <selection activeCell="A4" sqref="A4:H4"/>
    </sheetView>
  </sheetViews>
  <sheetFormatPr defaultColWidth="11.421875" defaultRowHeight="15"/>
  <cols>
    <col min="1" max="1" width="4.28125" style="0" customWidth="1"/>
    <col min="2" max="2" width="39.57421875" style="0" customWidth="1"/>
  </cols>
  <sheetData>
    <row r="1" spans="1:8" ht="15">
      <c r="A1" s="138" t="s">
        <v>435</v>
      </c>
      <c r="B1" s="139"/>
      <c r="C1" s="139"/>
      <c r="D1" s="139"/>
      <c r="E1" s="139"/>
      <c r="F1" s="139"/>
      <c r="G1" s="139"/>
      <c r="H1" s="270"/>
    </row>
    <row r="2" spans="1:8" ht="15">
      <c r="A2" s="225" t="s">
        <v>297</v>
      </c>
      <c r="B2" s="226"/>
      <c r="C2" s="226"/>
      <c r="D2" s="226"/>
      <c r="E2" s="226"/>
      <c r="F2" s="226"/>
      <c r="G2" s="226"/>
      <c r="H2" s="271"/>
    </row>
    <row r="3" spans="1:8" ht="15">
      <c r="A3" s="225" t="s">
        <v>384</v>
      </c>
      <c r="B3" s="226"/>
      <c r="C3" s="226"/>
      <c r="D3" s="226"/>
      <c r="E3" s="226"/>
      <c r="F3" s="226"/>
      <c r="G3" s="226"/>
      <c r="H3" s="271"/>
    </row>
    <row r="4" spans="1:8" ht="15">
      <c r="A4" s="225" t="s">
        <v>453</v>
      </c>
      <c r="B4" s="226"/>
      <c r="C4" s="226"/>
      <c r="D4" s="226"/>
      <c r="E4" s="226"/>
      <c r="F4" s="226"/>
      <c r="G4" s="226"/>
      <c r="H4" s="271"/>
    </row>
    <row r="5" spans="1:8" ht="15.75" thickBot="1">
      <c r="A5" s="228" t="s">
        <v>1</v>
      </c>
      <c r="B5" s="229"/>
      <c r="C5" s="229"/>
      <c r="D5" s="229"/>
      <c r="E5" s="229"/>
      <c r="F5" s="229"/>
      <c r="G5" s="229"/>
      <c r="H5" s="272"/>
    </row>
    <row r="6" spans="1:8" ht="15.75" thickBot="1">
      <c r="A6" s="138" t="s">
        <v>2</v>
      </c>
      <c r="B6" s="140"/>
      <c r="C6" s="172" t="s">
        <v>299</v>
      </c>
      <c r="D6" s="173"/>
      <c r="E6" s="173"/>
      <c r="F6" s="173"/>
      <c r="G6" s="174"/>
      <c r="H6" s="217" t="s">
        <v>300</v>
      </c>
    </row>
    <row r="7" spans="1:8" ht="17.25" thickBot="1">
      <c r="A7" s="228"/>
      <c r="B7" s="230"/>
      <c r="C7" s="10" t="s">
        <v>186</v>
      </c>
      <c r="D7" s="10" t="s">
        <v>301</v>
      </c>
      <c r="E7" s="10" t="s">
        <v>302</v>
      </c>
      <c r="F7" s="10" t="s">
        <v>187</v>
      </c>
      <c r="G7" s="10" t="s">
        <v>204</v>
      </c>
      <c r="H7" s="218"/>
    </row>
    <row r="8" spans="1:8" s="43" customFormat="1" ht="15">
      <c r="A8" s="267"/>
      <c r="B8" s="268"/>
      <c r="C8" s="21"/>
      <c r="D8" s="21"/>
      <c r="E8" s="21"/>
      <c r="F8" s="21"/>
      <c r="G8" s="21"/>
      <c r="H8" s="21"/>
    </row>
    <row r="9" spans="1:8" s="43" customFormat="1" ht="16.5" customHeight="1">
      <c r="A9" s="265" t="s">
        <v>385</v>
      </c>
      <c r="B9" s="269"/>
      <c r="C9" s="93">
        <f>+C10+C20+C29</f>
        <v>2395000</v>
      </c>
      <c r="D9" s="93">
        <f aca="true" t="shared" si="0" ref="D9:G9">+D10+D20+D29</f>
        <v>0</v>
      </c>
      <c r="E9" s="93">
        <f t="shared" si="0"/>
        <v>2395000</v>
      </c>
      <c r="F9" s="93">
        <f t="shared" si="0"/>
        <v>1011264</v>
      </c>
      <c r="G9" s="93">
        <f t="shared" si="0"/>
        <v>1011264</v>
      </c>
      <c r="H9" s="93">
        <f>+H13</f>
        <v>1383736</v>
      </c>
    </row>
    <row r="10" spans="1:8" s="43" customFormat="1" ht="15">
      <c r="A10" s="265" t="s">
        <v>386</v>
      </c>
      <c r="B10" s="266"/>
      <c r="C10" s="93">
        <f>+C11+C12+C13+C14+C15+C16+C17+C18</f>
        <v>2395000</v>
      </c>
      <c r="D10" s="93">
        <f aca="true" t="shared" si="1" ref="D10:G10">+D11+D12+D13+D14+D15+D16+D17+D18</f>
        <v>0</v>
      </c>
      <c r="E10" s="93">
        <f t="shared" si="1"/>
        <v>2395000</v>
      </c>
      <c r="F10" s="93">
        <f t="shared" si="1"/>
        <v>1011264</v>
      </c>
      <c r="G10" s="93">
        <f t="shared" si="1"/>
        <v>1011264</v>
      </c>
      <c r="H10" s="93">
        <f>+H13</f>
        <v>1383736</v>
      </c>
    </row>
    <row r="11" spans="1:8" s="43" customFormat="1" ht="15">
      <c r="A11" s="22"/>
      <c r="B11" s="53" t="s">
        <v>387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</row>
    <row r="12" spans="1:8" s="43" customFormat="1" ht="15">
      <c r="A12" s="22"/>
      <c r="B12" s="53" t="s">
        <v>388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</row>
    <row r="13" spans="1:8" s="43" customFormat="1" ht="15">
      <c r="A13" s="22"/>
      <c r="B13" s="53" t="s">
        <v>389</v>
      </c>
      <c r="C13" s="88">
        <f>+6B!B10</f>
        <v>2395000</v>
      </c>
      <c r="D13" s="88">
        <f>+6B!C10</f>
        <v>0</v>
      </c>
      <c r="E13" s="88">
        <f>+6B!D10</f>
        <v>2395000</v>
      </c>
      <c r="F13" s="88">
        <f>+6B!E10</f>
        <v>1011264</v>
      </c>
      <c r="G13" s="88">
        <f>+6B!F10</f>
        <v>1011264</v>
      </c>
      <c r="H13" s="88">
        <f>+6B!G10</f>
        <v>1383736</v>
      </c>
    </row>
    <row r="14" spans="1:8" s="43" customFormat="1" ht="15">
      <c r="A14" s="22"/>
      <c r="B14" s="53" t="s">
        <v>390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</row>
    <row r="15" spans="1:8" s="43" customFormat="1" ht="15">
      <c r="A15" s="22"/>
      <c r="B15" s="53" t="s">
        <v>391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</row>
    <row r="16" spans="1:8" s="43" customFormat="1" ht="15">
      <c r="A16" s="22"/>
      <c r="B16" s="53" t="s">
        <v>392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</row>
    <row r="17" spans="1:8" s="43" customFormat="1" ht="15">
      <c r="A17" s="22"/>
      <c r="B17" s="53" t="s">
        <v>393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</row>
    <row r="18" spans="1:8" s="43" customFormat="1" ht="15">
      <c r="A18" s="22"/>
      <c r="B18" s="53" t="s">
        <v>394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</row>
    <row r="19" spans="1:8" s="43" customFormat="1" ht="15">
      <c r="A19" s="33"/>
      <c r="B19" s="34"/>
      <c r="C19" s="35"/>
      <c r="D19" s="35"/>
      <c r="E19" s="35"/>
      <c r="F19" s="35"/>
      <c r="G19" s="35"/>
      <c r="H19" s="35"/>
    </row>
    <row r="20" spans="1:8" s="43" customFormat="1" ht="15">
      <c r="A20" s="265" t="s">
        <v>395</v>
      </c>
      <c r="B20" s="266"/>
      <c r="C20" s="92">
        <f>+C21+C22+C23+C24+C25+C26+C27</f>
        <v>0</v>
      </c>
      <c r="D20" s="92">
        <f aca="true" t="shared" si="2" ref="D20:G20">+D21+D22+D23+D24+D25+D26+D27</f>
        <v>0</v>
      </c>
      <c r="E20" s="92">
        <f t="shared" si="2"/>
        <v>0</v>
      </c>
      <c r="F20" s="92">
        <f t="shared" si="2"/>
        <v>0</v>
      </c>
      <c r="G20" s="92">
        <f t="shared" si="2"/>
        <v>0</v>
      </c>
      <c r="H20" s="92">
        <v>0</v>
      </c>
    </row>
    <row r="21" spans="1:8" s="43" customFormat="1" ht="15">
      <c r="A21" s="22"/>
      <c r="B21" s="53" t="s">
        <v>396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</row>
    <row r="22" spans="1:8" s="43" customFormat="1" ht="15">
      <c r="A22" s="22"/>
      <c r="B22" s="53" t="s">
        <v>397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</row>
    <row r="23" spans="1:8" s="43" customFormat="1" ht="15">
      <c r="A23" s="22"/>
      <c r="B23" s="53" t="s">
        <v>398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</row>
    <row r="24" spans="1:8" s="43" customFormat="1" ht="15">
      <c r="A24" s="22"/>
      <c r="B24" s="53" t="s">
        <v>399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</row>
    <row r="25" spans="1:8" s="43" customFormat="1" ht="15">
      <c r="A25" s="22"/>
      <c r="B25" s="53" t="s">
        <v>400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</row>
    <row r="26" spans="1:8" s="43" customFormat="1" ht="15">
      <c r="A26" s="22"/>
      <c r="B26" s="53" t="s">
        <v>401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</row>
    <row r="27" spans="1:8" s="43" customFormat="1" ht="15">
      <c r="A27" s="22"/>
      <c r="B27" s="53" t="s">
        <v>402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</row>
    <row r="28" spans="1:8" s="43" customFormat="1" ht="15">
      <c r="A28" s="33"/>
      <c r="B28" s="34"/>
      <c r="C28" s="35"/>
      <c r="D28" s="35"/>
      <c r="E28" s="35"/>
      <c r="F28" s="35"/>
      <c r="G28" s="35"/>
      <c r="H28" s="35"/>
    </row>
    <row r="29" spans="1:8" s="43" customFormat="1" ht="15">
      <c r="A29" s="265" t="s">
        <v>403</v>
      </c>
      <c r="B29" s="266"/>
      <c r="C29" s="92">
        <f>+C30+C31+C32+C33+C34+C35+C36+C37+C38</f>
        <v>0</v>
      </c>
      <c r="D29" s="92">
        <f aca="true" t="shared" si="3" ref="D29:G29">+D30+D31+D32+D33+D34+D35+D36+D37+D38</f>
        <v>0</v>
      </c>
      <c r="E29" s="92">
        <f t="shared" si="3"/>
        <v>0</v>
      </c>
      <c r="F29" s="92">
        <f t="shared" si="3"/>
        <v>0</v>
      </c>
      <c r="G29" s="92">
        <f t="shared" si="3"/>
        <v>0</v>
      </c>
      <c r="H29" s="92">
        <v>0</v>
      </c>
    </row>
    <row r="30" spans="1:8" s="43" customFormat="1" ht="15">
      <c r="A30" s="22"/>
      <c r="B30" s="53" t="s">
        <v>404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</row>
    <row r="31" spans="1:8" s="43" customFormat="1" ht="15">
      <c r="A31" s="22"/>
      <c r="B31" s="53" t="s">
        <v>405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</row>
    <row r="32" spans="1:8" s="43" customFormat="1" ht="15">
      <c r="A32" s="22"/>
      <c r="B32" s="53" t="s">
        <v>406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</row>
    <row r="33" spans="1:8" s="43" customFormat="1" ht="15">
      <c r="A33" s="22"/>
      <c r="B33" s="53" t="s">
        <v>407</v>
      </c>
      <c r="C33" s="92">
        <v>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</row>
    <row r="34" spans="1:8" s="43" customFormat="1" ht="15">
      <c r="A34" s="22"/>
      <c r="B34" s="53" t="s">
        <v>408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</row>
    <row r="35" spans="1:8" s="43" customFormat="1" ht="15">
      <c r="A35" s="22"/>
      <c r="B35" s="53" t="s">
        <v>409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</row>
    <row r="36" spans="1:8" s="43" customFormat="1" ht="15">
      <c r="A36" s="22"/>
      <c r="B36" s="53" t="s">
        <v>410</v>
      </c>
      <c r="C36" s="92">
        <v>0</v>
      </c>
      <c r="D36" s="92">
        <v>0</v>
      </c>
      <c r="E36" s="92">
        <v>0</v>
      </c>
      <c r="F36" s="92">
        <v>0</v>
      </c>
      <c r="G36" s="92">
        <v>0</v>
      </c>
      <c r="H36" s="92">
        <v>0</v>
      </c>
    </row>
    <row r="37" spans="1:8" s="43" customFormat="1" ht="15">
      <c r="A37" s="22"/>
      <c r="B37" s="53" t="s">
        <v>411</v>
      </c>
      <c r="C37" s="92">
        <v>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</row>
    <row r="38" spans="1:8" s="43" customFormat="1" ht="15">
      <c r="A38" s="22"/>
      <c r="B38" s="53" t="s">
        <v>412</v>
      </c>
      <c r="C38" s="92">
        <v>0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</row>
    <row r="39" spans="1:8" s="43" customFormat="1" ht="15">
      <c r="A39" s="33"/>
      <c r="B39" s="34"/>
      <c r="C39" s="35"/>
      <c r="D39" s="35"/>
      <c r="E39" s="35"/>
      <c r="F39" s="35"/>
      <c r="G39" s="35"/>
      <c r="H39" s="35"/>
    </row>
    <row r="40" spans="1:8" s="43" customFormat="1" ht="15">
      <c r="A40" s="265" t="s">
        <v>413</v>
      </c>
      <c r="B40" s="266"/>
      <c r="C40" s="92">
        <f>+C41+C42+C43+C44</f>
        <v>0</v>
      </c>
      <c r="D40" s="92">
        <f aca="true" t="shared" si="4" ref="D40:G40">+D41+D42+D43+D44</f>
        <v>0</v>
      </c>
      <c r="E40" s="92">
        <f t="shared" si="4"/>
        <v>0</v>
      </c>
      <c r="F40" s="92">
        <f t="shared" si="4"/>
        <v>0</v>
      </c>
      <c r="G40" s="92">
        <f t="shared" si="4"/>
        <v>0</v>
      </c>
      <c r="H40" s="92">
        <v>0</v>
      </c>
    </row>
    <row r="41" spans="1:8" s="43" customFormat="1" ht="15">
      <c r="A41" s="22"/>
      <c r="B41" s="53" t="s">
        <v>414</v>
      </c>
      <c r="C41" s="92">
        <v>0</v>
      </c>
      <c r="D41" s="92">
        <v>0</v>
      </c>
      <c r="E41" s="92">
        <v>0</v>
      </c>
      <c r="F41" s="92">
        <v>0</v>
      </c>
      <c r="G41" s="92">
        <v>0</v>
      </c>
      <c r="H41" s="92">
        <v>0</v>
      </c>
    </row>
    <row r="42" spans="1:8" s="43" customFormat="1" ht="16.5">
      <c r="A42" s="22"/>
      <c r="B42" s="53" t="s">
        <v>415</v>
      </c>
      <c r="C42" s="92">
        <v>0</v>
      </c>
      <c r="D42" s="92">
        <v>0</v>
      </c>
      <c r="E42" s="92">
        <v>0</v>
      </c>
      <c r="F42" s="92">
        <v>0</v>
      </c>
      <c r="G42" s="92">
        <v>0</v>
      </c>
      <c r="H42" s="92">
        <v>0</v>
      </c>
    </row>
    <row r="43" spans="1:8" s="43" customFormat="1" ht="15">
      <c r="A43" s="22"/>
      <c r="B43" s="53" t="s">
        <v>416</v>
      </c>
      <c r="C43" s="92">
        <v>0</v>
      </c>
      <c r="D43" s="92">
        <v>0</v>
      </c>
      <c r="E43" s="92">
        <v>0</v>
      </c>
      <c r="F43" s="92">
        <v>0</v>
      </c>
      <c r="G43" s="92">
        <v>0</v>
      </c>
      <c r="H43" s="92">
        <v>0</v>
      </c>
    </row>
    <row r="44" spans="1:8" s="43" customFormat="1" ht="15">
      <c r="A44" s="22"/>
      <c r="B44" s="53" t="s">
        <v>417</v>
      </c>
      <c r="C44" s="92">
        <v>0</v>
      </c>
      <c r="D44" s="92">
        <v>0</v>
      </c>
      <c r="E44" s="92">
        <v>0</v>
      </c>
      <c r="F44" s="92">
        <v>0</v>
      </c>
      <c r="G44" s="92">
        <v>0</v>
      </c>
      <c r="H44" s="92">
        <v>0</v>
      </c>
    </row>
    <row r="45" spans="1:8" s="43" customFormat="1" ht="15">
      <c r="A45" s="33"/>
      <c r="B45" s="34"/>
      <c r="C45" s="35"/>
      <c r="D45" s="35"/>
      <c r="E45" s="35"/>
      <c r="F45" s="35"/>
      <c r="G45" s="35"/>
      <c r="H45" s="35"/>
    </row>
    <row r="46" spans="1:8" s="43" customFormat="1" ht="15">
      <c r="A46" s="265" t="s">
        <v>418</v>
      </c>
      <c r="B46" s="266"/>
      <c r="C46" s="92">
        <f>+C47+C57+C66+C77</f>
        <v>0</v>
      </c>
      <c r="D46" s="92">
        <f aca="true" t="shared" si="5" ref="D46:G46">+D47+D57+D66+D77</f>
        <v>0</v>
      </c>
      <c r="E46" s="92">
        <f t="shared" si="5"/>
        <v>0</v>
      </c>
      <c r="F46" s="92">
        <f t="shared" si="5"/>
        <v>0</v>
      </c>
      <c r="G46" s="92">
        <f t="shared" si="5"/>
        <v>0</v>
      </c>
      <c r="H46" s="92">
        <v>0</v>
      </c>
    </row>
    <row r="47" spans="1:8" s="43" customFormat="1" ht="15">
      <c r="A47" s="265" t="s">
        <v>386</v>
      </c>
      <c r="B47" s="266"/>
      <c r="C47" s="92">
        <f>+C48+C49+C50+C51+C52+C53+C54+C55</f>
        <v>0</v>
      </c>
      <c r="D47" s="92">
        <f aca="true" t="shared" si="6" ref="D47:G47">+D48+D49+D50+D51+D52+D53+D54+D55</f>
        <v>0</v>
      </c>
      <c r="E47" s="92">
        <f t="shared" si="6"/>
        <v>0</v>
      </c>
      <c r="F47" s="92">
        <f t="shared" si="6"/>
        <v>0</v>
      </c>
      <c r="G47" s="92">
        <f t="shared" si="6"/>
        <v>0</v>
      </c>
      <c r="H47" s="92">
        <v>0</v>
      </c>
    </row>
    <row r="48" spans="1:8" s="43" customFormat="1" ht="15">
      <c r="A48" s="22"/>
      <c r="B48" s="53" t="s">
        <v>387</v>
      </c>
      <c r="C48" s="92">
        <v>0</v>
      </c>
      <c r="D48" s="92">
        <v>0</v>
      </c>
      <c r="E48" s="92">
        <v>0</v>
      </c>
      <c r="F48" s="92">
        <v>0</v>
      </c>
      <c r="G48" s="92">
        <v>0</v>
      </c>
      <c r="H48" s="92">
        <v>0</v>
      </c>
    </row>
    <row r="49" spans="1:8" s="43" customFormat="1" ht="15">
      <c r="A49" s="22"/>
      <c r="B49" s="53" t="s">
        <v>388</v>
      </c>
      <c r="C49" s="92">
        <v>0</v>
      </c>
      <c r="D49" s="92">
        <v>0</v>
      </c>
      <c r="E49" s="92">
        <v>0</v>
      </c>
      <c r="F49" s="92">
        <v>0</v>
      </c>
      <c r="G49" s="92">
        <v>0</v>
      </c>
      <c r="H49" s="92">
        <v>0</v>
      </c>
    </row>
    <row r="50" spans="1:8" s="43" customFormat="1" ht="15">
      <c r="A50" s="22"/>
      <c r="B50" s="53" t="s">
        <v>389</v>
      </c>
      <c r="C50" s="92">
        <v>0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</row>
    <row r="51" spans="1:8" s="43" customFormat="1" ht="15">
      <c r="A51" s="22"/>
      <c r="B51" s="53" t="s">
        <v>390</v>
      </c>
      <c r="C51" s="92">
        <v>0</v>
      </c>
      <c r="D51" s="92">
        <v>0</v>
      </c>
      <c r="E51" s="92">
        <v>0</v>
      </c>
      <c r="F51" s="92">
        <v>0</v>
      </c>
      <c r="G51" s="92">
        <v>0</v>
      </c>
      <c r="H51" s="92">
        <v>0</v>
      </c>
    </row>
    <row r="52" spans="1:8" s="43" customFormat="1" ht="15">
      <c r="A52" s="22"/>
      <c r="B52" s="53" t="s">
        <v>391</v>
      </c>
      <c r="C52" s="92">
        <v>0</v>
      </c>
      <c r="D52" s="92">
        <v>0</v>
      </c>
      <c r="E52" s="92">
        <v>0</v>
      </c>
      <c r="F52" s="92">
        <v>0</v>
      </c>
      <c r="G52" s="92">
        <v>0</v>
      </c>
      <c r="H52" s="92">
        <v>0</v>
      </c>
    </row>
    <row r="53" spans="1:8" s="43" customFormat="1" ht="15">
      <c r="A53" s="22"/>
      <c r="B53" s="53" t="s">
        <v>392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</row>
    <row r="54" spans="1:8" s="43" customFormat="1" ht="15">
      <c r="A54" s="22"/>
      <c r="B54" s="53" t="s">
        <v>393</v>
      </c>
      <c r="C54" s="92">
        <v>0</v>
      </c>
      <c r="D54" s="92">
        <v>0</v>
      </c>
      <c r="E54" s="92">
        <v>0</v>
      </c>
      <c r="F54" s="92">
        <v>0</v>
      </c>
      <c r="G54" s="92">
        <v>0</v>
      </c>
      <c r="H54" s="92">
        <v>0</v>
      </c>
    </row>
    <row r="55" spans="1:8" s="43" customFormat="1" ht="15">
      <c r="A55" s="22"/>
      <c r="B55" s="53" t="s">
        <v>394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</row>
    <row r="56" spans="1:8" s="43" customFormat="1" ht="15">
      <c r="A56" s="33"/>
      <c r="B56" s="34"/>
      <c r="C56" s="35"/>
      <c r="D56" s="35"/>
      <c r="E56" s="35"/>
      <c r="F56" s="35"/>
      <c r="G56" s="35"/>
      <c r="H56" s="35"/>
    </row>
    <row r="57" spans="1:8" s="43" customFormat="1" ht="15">
      <c r="A57" s="265" t="s">
        <v>395</v>
      </c>
      <c r="B57" s="266"/>
      <c r="C57" s="92">
        <f>+C58+C59+C60+C61+C62+C63+C64</f>
        <v>0</v>
      </c>
      <c r="D57" s="92">
        <f aca="true" t="shared" si="7" ref="D57:G57">+D58+D59+D60+D61+D62+D63+D64</f>
        <v>0</v>
      </c>
      <c r="E57" s="92">
        <f t="shared" si="7"/>
        <v>0</v>
      </c>
      <c r="F57" s="92">
        <f t="shared" si="7"/>
        <v>0</v>
      </c>
      <c r="G57" s="92">
        <f t="shared" si="7"/>
        <v>0</v>
      </c>
      <c r="H57" s="92">
        <v>0</v>
      </c>
    </row>
    <row r="58" spans="1:8" s="43" customFormat="1" ht="15">
      <c r="A58" s="22"/>
      <c r="B58" s="53" t="s">
        <v>396</v>
      </c>
      <c r="C58" s="92">
        <v>0</v>
      </c>
      <c r="D58" s="92">
        <v>0</v>
      </c>
      <c r="E58" s="92">
        <v>0</v>
      </c>
      <c r="F58" s="92">
        <v>0</v>
      </c>
      <c r="G58" s="92">
        <v>0</v>
      </c>
      <c r="H58" s="92">
        <v>0</v>
      </c>
    </row>
    <row r="59" spans="1:8" s="43" customFormat="1" ht="15">
      <c r="A59" s="22"/>
      <c r="B59" s="53" t="s">
        <v>397</v>
      </c>
      <c r="C59" s="92">
        <v>0</v>
      </c>
      <c r="D59" s="92">
        <v>0</v>
      </c>
      <c r="E59" s="92">
        <v>0</v>
      </c>
      <c r="F59" s="92">
        <v>0</v>
      </c>
      <c r="G59" s="92">
        <v>0</v>
      </c>
      <c r="H59" s="92">
        <v>0</v>
      </c>
    </row>
    <row r="60" spans="1:8" s="43" customFormat="1" ht="15">
      <c r="A60" s="22"/>
      <c r="B60" s="53" t="s">
        <v>398</v>
      </c>
      <c r="C60" s="92">
        <v>0</v>
      </c>
      <c r="D60" s="92">
        <v>0</v>
      </c>
      <c r="E60" s="92">
        <v>0</v>
      </c>
      <c r="F60" s="92">
        <v>0</v>
      </c>
      <c r="G60" s="92">
        <v>0</v>
      </c>
      <c r="H60" s="92">
        <v>0</v>
      </c>
    </row>
    <row r="61" spans="1:8" s="43" customFormat="1" ht="15">
      <c r="A61" s="22"/>
      <c r="B61" s="53" t="s">
        <v>399</v>
      </c>
      <c r="C61" s="92">
        <v>0</v>
      </c>
      <c r="D61" s="92">
        <v>0</v>
      </c>
      <c r="E61" s="92">
        <v>0</v>
      </c>
      <c r="F61" s="92">
        <v>0</v>
      </c>
      <c r="G61" s="92">
        <v>0</v>
      </c>
      <c r="H61" s="92">
        <v>0</v>
      </c>
    </row>
    <row r="62" spans="1:8" s="43" customFormat="1" ht="15">
      <c r="A62" s="22"/>
      <c r="B62" s="53" t="s">
        <v>400</v>
      </c>
      <c r="C62" s="92">
        <v>0</v>
      </c>
      <c r="D62" s="92">
        <v>0</v>
      </c>
      <c r="E62" s="92">
        <v>0</v>
      </c>
      <c r="F62" s="92">
        <v>0</v>
      </c>
      <c r="G62" s="92">
        <v>0</v>
      </c>
      <c r="H62" s="92">
        <v>0</v>
      </c>
    </row>
    <row r="63" spans="1:8" s="43" customFormat="1" ht="15">
      <c r="A63" s="22"/>
      <c r="B63" s="53" t="s">
        <v>401</v>
      </c>
      <c r="C63" s="92">
        <v>0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</row>
    <row r="64" spans="1:8" s="43" customFormat="1" ht="15">
      <c r="A64" s="22"/>
      <c r="B64" s="53" t="s">
        <v>402</v>
      </c>
      <c r="C64" s="92">
        <v>0</v>
      </c>
      <c r="D64" s="92">
        <v>0</v>
      </c>
      <c r="E64" s="92">
        <v>0</v>
      </c>
      <c r="F64" s="92">
        <v>0</v>
      </c>
      <c r="G64" s="92">
        <v>0</v>
      </c>
      <c r="H64" s="92">
        <v>0</v>
      </c>
    </row>
    <row r="65" spans="1:8" s="43" customFormat="1" ht="15">
      <c r="A65" s="33"/>
      <c r="B65" s="34"/>
      <c r="C65" s="35"/>
      <c r="D65" s="35"/>
      <c r="E65" s="35"/>
      <c r="F65" s="35"/>
      <c r="G65" s="35"/>
      <c r="H65" s="35"/>
    </row>
    <row r="66" spans="1:8" s="43" customFormat="1" ht="15">
      <c r="A66" s="265" t="s">
        <v>403</v>
      </c>
      <c r="B66" s="266"/>
      <c r="C66" s="92">
        <f>+C67+C68+C69+C70+C71+C72+C73+C74+C75</f>
        <v>0</v>
      </c>
      <c r="D66" s="92">
        <f aca="true" t="shared" si="8" ref="D66:G66">+D67+D68+D69+D70+D71+D72+D73+D74+D75</f>
        <v>0</v>
      </c>
      <c r="E66" s="92">
        <f t="shared" si="8"/>
        <v>0</v>
      </c>
      <c r="F66" s="92">
        <f t="shared" si="8"/>
        <v>0</v>
      </c>
      <c r="G66" s="92">
        <f t="shared" si="8"/>
        <v>0</v>
      </c>
      <c r="H66" s="92">
        <v>0</v>
      </c>
    </row>
    <row r="67" spans="1:8" s="43" customFormat="1" ht="15">
      <c r="A67" s="22"/>
      <c r="B67" s="53" t="s">
        <v>404</v>
      </c>
      <c r="C67" s="92">
        <v>0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</row>
    <row r="68" spans="1:8" s="43" customFormat="1" ht="15">
      <c r="A68" s="22"/>
      <c r="B68" s="53" t="s">
        <v>405</v>
      </c>
      <c r="C68" s="92">
        <v>0</v>
      </c>
      <c r="D68" s="92">
        <v>0</v>
      </c>
      <c r="E68" s="92">
        <v>0</v>
      </c>
      <c r="F68" s="92">
        <v>0</v>
      </c>
      <c r="G68" s="92">
        <v>0</v>
      </c>
      <c r="H68" s="92">
        <v>0</v>
      </c>
    </row>
    <row r="69" spans="1:8" s="43" customFormat="1" ht="15">
      <c r="A69" s="22"/>
      <c r="B69" s="53" t="s">
        <v>406</v>
      </c>
      <c r="C69" s="92">
        <v>0</v>
      </c>
      <c r="D69" s="92">
        <v>0</v>
      </c>
      <c r="E69" s="92">
        <v>0</v>
      </c>
      <c r="F69" s="92">
        <v>0</v>
      </c>
      <c r="G69" s="92">
        <v>0</v>
      </c>
      <c r="H69" s="92">
        <v>0</v>
      </c>
    </row>
    <row r="70" spans="1:8" s="43" customFormat="1" ht="15">
      <c r="A70" s="22"/>
      <c r="B70" s="53" t="s">
        <v>407</v>
      </c>
      <c r="C70" s="92">
        <v>0</v>
      </c>
      <c r="D70" s="92">
        <v>0</v>
      </c>
      <c r="E70" s="92">
        <v>0</v>
      </c>
      <c r="F70" s="92">
        <v>0</v>
      </c>
      <c r="G70" s="92">
        <v>0</v>
      </c>
      <c r="H70" s="92">
        <v>0</v>
      </c>
    </row>
    <row r="71" spans="1:8" s="43" customFormat="1" ht="15">
      <c r="A71" s="22"/>
      <c r="B71" s="53" t="s">
        <v>408</v>
      </c>
      <c r="C71" s="92">
        <v>0</v>
      </c>
      <c r="D71" s="92">
        <v>0</v>
      </c>
      <c r="E71" s="92">
        <v>0</v>
      </c>
      <c r="F71" s="92">
        <v>0</v>
      </c>
      <c r="G71" s="92">
        <v>0</v>
      </c>
      <c r="H71" s="92">
        <v>0</v>
      </c>
    </row>
    <row r="72" spans="1:8" s="43" customFormat="1" ht="15">
      <c r="A72" s="22"/>
      <c r="B72" s="53" t="s">
        <v>409</v>
      </c>
      <c r="C72" s="92">
        <v>0</v>
      </c>
      <c r="D72" s="92">
        <v>0</v>
      </c>
      <c r="E72" s="92">
        <v>0</v>
      </c>
      <c r="F72" s="92">
        <v>0</v>
      </c>
      <c r="G72" s="92">
        <v>0</v>
      </c>
      <c r="H72" s="92">
        <v>0</v>
      </c>
    </row>
    <row r="73" spans="1:8" s="43" customFormat="1" ht="15">
      <c r="A73" s="22"/>
      <c r="B73" s="53" t="s">
        <v>410</v>
      </c>
      <c r="C73" s="92">
        <v>0</v>
      </c>
      <c r="D73" s="92">
        <v>0</v>
      </c>
      <c r="E73" s="92">
        <v>0</v>
      </c>
      <c r="F73" s="92">
        <v>0</v>
      </c>
      <c r="G73" s="92">
        <v>0</v>
      </c>
      <c r="H73" s="92">
        <v>0</v>
      </c>
    </row>
    <row r="74" spans="1:8" s="43" customFormat="1" ht="15">
      <c r="A74" s="22"/>
      <c r="B74" s="53" t="s">
        <v>411</v>
      </c>
      <c r="C74" s="92">
        <v>0</v>
      </c>
      <c r="D74" s="92">
        <v>0</v>
      </c>
      <c r="E74" s="92">
        <v>0</v>
      </c>
      <c r="F74" s="92">
        <v>0</v>
      </c>
      <c r="G74" s="92">
        <v>0</v>
      </c>
      <c r="H74" s="92">
        <v>0</v>
      </c>
    </row>
    <row r="75" spans="1:8" s="43" customFormat="1" ht="15">
      <c r="A75" s="22"/>
      <c r="B75" s="53" t="s">
        <v>412</v>
      </c>
      <c r="C75" s="92">
        <v>0</v>
      </c>
      <c r="D75" s="92">
        <v>0</v>
      </c>
      <c r="E75" s="92">
        <v>0</v>
      </c>
      <c r="F75" s="92">
        <v>0</v>
      </c>
      <c r="G75" s="92">
        <v>0</v>
      </c>
      <c r="H75" s="92">
        <v>0</v>
      </c>
    </row>
    <row r="76" spans="1:8" s="43" customFormat="1" ht="15">
      <c r="A76" s="33"/>
      <c r="B76" s="34"/>
      <c r="C76" s="35"/>
      <c r="D76" s="35"/>
      <c r="E76" s="35"/>
      <c r="F76" s="35"/>
      <c r="G76" s="35"/>
      <c r="H76" s="35"/>
    </row>
    <row r="77" spans="1:8" s="43" customFormat="1" ht="15">
      <c r="A77" s="265" t="s">
        <v>413</v>
      </c>
      <c r="B77" s="266"/>
      <c r="C77" s="92">
        <f>+C78+C79+C80+C81</f>
        <v>0</v>
      </c>
      <c r="D77" s="92">
        <f aca="true" t="shared" si="9" ref="D77:G77">+D78+D79+D80+D81</f>
        <v>0</v>
      </c>
      <c r="E77" s="92">
        <f t="shared" si="9"/>
        <v>0</v>
      </c>
      <c r="F77" s="92">
        <f t="shared" si="9"/>
        <v>0</v>
      </c>
      <c r="G77" s="92">
        <f t="shared" si="9"/>
        <v>0</v>
      </c>
      <c r="H77" s="92">
        <v>0</v>
      </c>
    </row>
    <row r="78" spans="1:8" s="43" customFormat="1" ht="15">
      <c r="A78" s="22"/>
      <c r="B78" s="53" t="s">
        <v>414</v>
      </c>
      <c r="C78" s="92">
        <v>0</v>
      </c>
      <c r="D78" s="92">
        <v>0</v>
      </c>
      <c r="E78" s="92">
        <v>0</v>
      </c>
      <c r="F78" s="92">
        <v>0</v>
      </c>
      <c r="G78" s="92">
        <v>0</v>
      </c>
      <c r="H78" s="92">
        <v>0</v>
      </c>
    </row>
    <row r="79" spans="1:8" s="43" customFormat="1" ht="16.5">
      <c r="A79" s="22"/>
      <c r="B79" s="53" t="s">
        <v>415</v>
      </c>
      <c r="C79" s="92">
        <v>0</v>
      </c>
      <c r="D79" s="92">
        <v>0</v>
      </c>
      <c r="E79" s="92">
        <v>0</v>
      </c>
      <c r="F79" s="92">
        <v>0</v>
      </c>
      <c r="G79" s="92">
        <v>0</v>
      </c>
      <c r="H79" s="92">
        <v>0</v>
      </c>
    </row>
    <row r="80" spans="1:8" s="43" customFormat="1" ht="15">
      <c r="A80" s="22"/>
      <c r="B80" s="53" t="s">
        <v>416</v>
      </c>
      <c r="C80" s="92">
        <v>0</v>
      </c>
      <c r="D80" s="92">
        <v>0</v>
      </c>
      <c r="E80" s="92">
        <v>0</v>
      </c>
      <c r="F80" s="92">
        <v>0</v>
      </c>
      <c r="G80" s="92">
        <v>0</v>
      </c>
      <c r="H80" s="92">
        <v>0</v>
      </c>
    </row>
    <row r="81" spans="1:8" s="43" customFormat="1" ht="15">
      <c r="A81" s="22"/>
      <c r="B81" s="53" t="s">
        <v>417</v>
      </c>
      <c r="C81" s="92">
        <v>0</v>
      </c>
      <c r="D81" s="92">
        <v>0</v>
      </c>
      <c r="E81" s="92">
        <v>0</v>
      </c>
      <c r="F81" s="92">
        <v>0</v>
      </c>
      <c r="G81" s="92">
        <v>0</v>
      </c>
      <c r="H81" s="92">
        <v>0</v>
      </c>
    </row>
    <row r="82" spans="1:8" s="43" customFormat="1" ht="15">
      <c r="A82" s="33"/>
      <c r="B82" s="34"/>
      <c r="C82" s="35"/>
      <c r="D82" s="35"/>
      <c r="E82" s="35"/>
      <c r="F82" s="35"/>
      <c r="G82" s="35"/>
      <c r="H82" s="35"/>
    </row>
    <row r="83" spans="1:8" s="43" customFormat="1" ht="15">
      <c r="A83" s="265" t="s">
        <v>378</v>
      </c>
      <c r="B83" s="266"/>
      <c r="C83" s="93">
        <f>+C9+C46</f>
        <v>2395000</v>
      </c>
      <c r="D83" s="93">
        <f aca="true" t="shared" si="10" ref="D83:H83">+D9+D46</f>
        <v>0</v>
      </c>
      <c r="E83" s="93">
        <f t="shared" si="10"/>
        <v>2395000</v>
      </c>
      <c r="F83" s="93">
        <f t="shared" si="10"/>
        <v>1011264</v>
      </c>
      <c r="G83" s="93">
        <f t="shared" si="10"/>
        <v>1011264</v>
      </c>
      <c r="H83" s="93">
        <f t="shared" si="10"/>
        <v>1383736</v>
      </c>
    </row>
    <row r="84" spans="1:8" s="43" customFormat="1" ht="15.75" thickBot="1">
      <c r="A84" s="36"/>
      <c r="B84" s="37"/>
      <c r="C84" s="38"/>
      <c r="D84" s="38"/>
      <c r="E84" s="38"/>
      <c r="F84" s="38"/>
      <c r="G84" s="38"/>
      <c r="H84" s="38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rintOptions horizontalCentered="1"/>
  <pageMargins left="0" right="0" top="0.41" bottom="0.29" header="0.31496062992125984" footer="0.31496062992125984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BreakPreview" zoomScale="140" zoomScaleSheetLayoutView="140" workbookViewId="0" topLeftCell="A1">
      <selection activeCell="G9" sqref="G9"/>
    </sheetView>
  </sheetViews>
  <sheetFormatPr defaultColWidth="11.421875" defaultRowHeight="15"/>
  <cols>
    <col min="1" max="1" width="37.140625" style="0" customWidth="1"/>
  </cols>
  <sheetData>
    <row r="1" spans="1:7" ht="15">
      <c r="A1" s="138" t="s">
        <v>435</v>
      </c>
      <c r="B1" s="139"/>
      <c r="C1" s="139"/>
      <c r="D1" s="139"/>
      <c r="E1" s="139"/>
      <c r="F1" s="139"/>
      <c r="G1" s="270"/>
    </row>
    <row r="2" spans="1:7" ht="15">
      <c r="A2" s="225" t="s">
        <v>297</v>
      </c>
      <c r="B2" s="226"/>
      <c r="C2" s="226"/>
      <c r="D2" s="226"/>
      <c r="E2" s="226"/>
      <c r="F2" s="226"/>
      <c r="G2" s="271"/>
    </row>
    <row r="3" spans="1:7" ht="15">
      <c r="A3" s="225" t="s">
        <v>419</v>
      </c>
      <c r="B3" s="226"/>
      <c r="C3" s="226"/>
      <c r="D3" s="226"/>
      <c r="E3" s="226"/>
      <c r="F3" s="226"/>
      <c r="G3" s="271"/>
    </row>
    <row r="4" spans="1:7" ht="15">
      <c r="A4" s="225" t="s">
        <v>452</v>
      </c>
      <c r="B4" s="226"/>
      <c r="C4" s="226"/>
      <c r="D4" s="226"/>
      <c r="E4" s="226"/>
      <c r="F4" s="226"/>
      <c r="G4" s="271"/>
    </row>
    <row r="5" spans="1:7" ht="15.75" thickBot="1">
      <c r="A5" s="228" t="s">
        <v>1</v>
      </c>
      <c r="B5" s="229"/>
      <c r="C5" s="229"/>
      <c r="D5" s="229"/>
      <c r="E5" s="229"/>
      <c r="F5" s="229"/>
      <c r="G5" s="272"/>
    </row>
    <row r="6" spans="1:7" ht="15.75" thickBot="1">
      <c r="A6" s="219" t="s">
        <v>2</v>
      </c>
      <c r="B6" s="172" t="s">
        <v>299</v>
      </c>
      <c r="C6" s="173"/>
      <c r="D6" s="173"/>
      <c r="E6" s="173"/>
      <c r="F6" s="174"/>
      <c r="G6" s="217" t="s">
        <v>300</v>
      </c>
    </row>
    <row r="7" spans="1:7" ht="17.25" thickBot="1">
      <c r="A7" s="220"/>
      <c r="B7" s="10" t="s">
        <v>186</v>
      </c>
      <c r="C7" s="10" t="s">
        <v>301</v>
      </c>
      <c r="D7" s="10" t="s">
        <v>302</v>
      </c>
      <c r="E7" s="10" t="s">
        <v>420</v>
      </c>
      <c r="F7" s="10" t="s">
        <v>204</v>
      </c>
      <c r="G7" s="218"/>
    </row>
    <row r="8" spans="1:7" ht="15">
      <c r="A8" s="32" t="s">
        <v>421</v>
      </c>
      <c r="B8" s="94">
        <f>+B9+B10+B11+B14+B15+B18</f>
        <v>1691000</v>
      </c>
      <c r="C8" s="93">
        <f aca="true" t="shared" si="0" ref="C8:G8">+C9+C10+C11+C14+C15+C18</f>
        <v>0</v>
      </c>
      <c r="D8" s="93">
        <f t="shared" si="0"/>
        <v>1691000</v>
      </c>
      <c r="E8" s="93">
        <f t="shared" si="0"/>
        <v>683246</v>
      </c>
      <c r="F8" s="93">
        <f t="shared" si="0"/>
        <v>683246</v>
      </c>
      <c r="G8" s="93">
        <f t="shared" si="0"/>
        <v>1007754</v>
      </c>
    </row>
    <row r="9" spans="1:7" ht="15">
      <c r="A9" s="39" t="s">
        <v>422</v>
      </c>
      <c r="B9" s="95">
        <v>1691000</v>
      </c>
      <c r="C9" s="88">
        <v>0</v>
      </c>
      <c r="D9" s="88">
        <f>+B9+C9</f>
        <v>1691000</v>
      </c>
      <c r="E9" s="88">
        <v>683246</v>
      </c>
      <c r="F9" s="88">
        <v>683246</v>
      </c>
      <c r="G9" s="88">
        <f>SUM(D9-F9)</f>
        <v>1007754</v>
      </c>
    </row>
    <row r="10" spans="1:7" ht="15">
      <c r="A10" s="39" t="s">
        <v>423</v>
      </c>
      <c r="B10" s="95">
        <f>+B11+B12</f>
        <v>0</v>
      </c>
      <c r="C10" s="88">
        <f aca="true" t="shared" si="1" ref="C10:F11">+C11+C12</f>
        <v>0</v>
      </c>
      <c r="D10" s="88">
        <f t="shared" si="1"/>
        <v>0</v>
      </c>
      <c r="E10" s="88">
        <f t="shared" si="1"/>
        <v>0</v>
      </c>
      <c r="F10" s="88">
        <f t="shared" si="1"/>
        <v>0</v>
      </c>
      <c r="G10" s="88">
        <v>0</v>
      </c>
    </row>
    <row r="11" spans="1:7" ht="15">
      <c r="A11" s="39" t="s">
        <v>424</v>
      </c>
      <c r="B11" s="95">
        <f>+B12+B13</f>
        <v>0</v>
      </c>
      <c r="C11" s="88">
        <f t="shared" si="1"/>
        <v>0</v>
      </c>
      <c r="D11" s="88">
        <f t="shared" si="1"/>
        <v>0</v>
      </c>
      <c r="E11" s="88">
        <f t="shared" si="1"/>
        <v>0</v>
      </c>
      <c r="F11" s="88">
        <f t="shared" si="1"/>
        <v>0</v>
      </c>
      <c r="G11" s="88">
        <v>0</v>
      </c>
    </row>
    <row r="12" spans="1:7" ht="15">
      <c r="A12" s="39" t="s">
        <v>425</v>
      </c>
      <c r="B12" s="95">
        <f aca="true" t="shared" si="2" ref="B12:F12">+B13+B14</f>
        <v>0</v>
      </c>
      <c r="C12" s="88">
        <f t="shared" si="2"/>
        <v>0</v>
      </c>
      <c r="D12" s="88">
        <f t="shared" si="2"/>
        <v>0</v>
      </c>
      <c r="E12" s="88">
        <f t="shared" si="2"/>
        <v>0</v>
      </c>
      <c r="F12" s="88">
        <f t="shared" si="2"/>
        <v>0</v>
      </c>
      <c r="G12" s="88">
        <v>0</v>
      </c>
    </row>
    <row r="13" spans="1:7" ht="15">
      <c r="A13" s="39" t="s">
        <v>426</v>
      </c>
      <c r="B13" s="95">
        <f aca="true" t="shared" si="3" ref="B13:F13">+B14+B15</f>
        <v>0</v>
      </c>
      <c r="C13" s="88">
        <f t="shared" si="3"/>
        <v>0</v>
      </c>
      <c r="D13" s="88">
        <f t="shared" si="3"/>
        <v>0</v>
      </c>
      <c r="E13" s="88">
        <f t="shared" si="3"/>
        <v>0</v>
      </c>
      <c r="F13" s="88">
        <f t="shared" si="3"/>
        <v>0</v>
      </c>
      <c r="G13" s="88">
        <v>0</v>
      </c>
    </row>
    <row r="14" spans="1:7" ht="15">
      <c r="A14" s="39" t="s">
        <v>427</v>
      </c>
      <c r="B14" s="95">
        <f aca="true" t="shared" si="4" ref="B14:F14">+B15+B16</f>
        <v>0</v>
      </c>
      <c r="C14" s="88">
        <f t="shared" si="4"/>
        <v>0</v>
      </c>
      <c r="D14" s="88">
        <f t="shared" si="4"/>
        <v>0</v>
      </c>
      <c r="E14" s="88">
        <f t="shared" si="4"/>
        <v>0</v>
      </c>
      <c r="F14" s="88">
        <f t="shared" si="4"/>
        <v>0</v>
      </c>
      <c r="G14" s="88">
        <v>0</v>
      </c>
    </row>
    <row r="15" spans="1:7" ht="16.5">
      <c r="A15" s="39" t="s">
        <v>428</v>
      </c>
      <c r="B15" s="95">
        <f aca="true" t="shared" si="5" ref="B15:F15">+B16+B17</f>
        <v>0</v>
      </c>
      <c r="C15" s="88">
        <f t="shared" si="5"/>
        <v>0</v>
      </c>
      <c r="D15" s="88">
        <f t="shared" si="5"/>
        <v>0</v>
      </c>
      <c r="E15" s="88">
        <f t="shared" si="5"/>
        <v>0</v>
      </c>
      <c r="F15" s="88">
        <f t="shared" si="5"/>
        <v>0</v>
      </c>
      <c r="G15" s="88">
        <v>0</v>
      </c>
    </row>
    <row r="16" spans="1:7" ht="15">
      <c r="A16" s="40" t="s">
        <v>429</v>
      </c>
      <c r="B16" s="95">
        <f aca="true" t="shared" si="6" ref="B16:F16">+B17+B18</f>
        <v>0</v>
      </c>
      <c r="C16" s="88">
        <f t="shared" si="6"/>
        <v>0</v>
      </c>
      <c r="D16" s="88">
        <f t="shared" si="6"/>
        <v>0</v>
      </c>
      <c r="E16" s="88">
        <f t="shared" si="6"/>
        <v>0</v>
      </c>
      <c r="F16" s="88">
        <f t="shared" si="6"/>
        <v>0</v>
      </c>
      <c r="G16" s="88">
        <v>0</v>
      </c>
    </row>
    <row r="17" spans="1:7" ht="15">
      <c r="A17" s="40" t="s">
        <v>430</v>
      </c>
      <c r="B17" s="95">
        <f aca="true" t="shared" si="7" ref="B17:F17">+B18+B19</f>
        <v>0</v>
      </c>
      <c r="C17" s="88">
        <f t="shared" si="7"/>
        <v>0</v>
      </c>
      <c r="D17" s="88">
        <f t="shared" si="7"/>
        <v>0</v>
      </c>
      <c r="E17" s="88">
        <f t="shared" si="7"/>
        <v>0</v>
      </c>
      <c r="F17" s="88">
        <f t="shared" si="7"/>
        <v>0</v>
      </c>
      <c r="G17" s="88">
        <v>0</v>
      </c>
    </row>
    <row r="18" spans="1:7" ht="15">
      <c r="A18" s="39" t="s">
        <v>431</v>
      </c>
      <c r="B18" s="95">
        <f aca="true" t="shared" si="8" ref="B18:F18">+B19+B20</f>
        <v>0</v>
      </c>
      <c r="C18" s="88">
        <f t="shared" si="8"/>
        <v>0</v>
      </c>
      <c r="D18" s="88">
        <f t="shared" si="8"/>
        <v>0</v>
      </c>
      <c r="E18" s="88">
        <f t="shared" si="8"/>
        <v>0</v>
      </c>
      <c r="F18" s="88">
        <f t="shared" si="8"/>
        <v>0</v>
      </c>
      <c r="G18" s="88">
        <v>0</v>
      </c>
    </row>
    <row r="19" spans="1:7" ht="15">
      <c r="A19" s="39"/>
      <c r="B19" s="95"/>
      <c r="C19" s="88"/>
      <c r="D19" s="88"/>
      <c r="E19" s="88"/>
      <c r="F19" s="88"/>
      <c r="G19" s="88"/>
    </row>
    <row r="20" spans="1:7" ht="15">
      <c r="A20" s="32" t="s">
        <v>432</v>
      </c>
      <c r="B20" s="95">
        <f>+B21+B22+B23+B26+B27+B30</f>
        <v>0</v>
      </c>
      <c r="C20" s="88">
        <f aca="true" t="shared" si="9" ref="C20:F20">+C21+C22+C23+C26+C27+C30</f>
        <v>0</v>
      </c>
      <c r="D20" s="88">
        <f t="shared" si="9"/>
        <v>0</v>
      </c>
      <c r="E20" s="88">
        <f t="shared" si="9"/>
        <v>0</v>
      </c>
      <c r="F20" s="88">
        <f t="shared" si="9"/>
        <v>0</v>
      </c>
      <c r="G20" s="88">
        <v>0</v>
      </c>
    </row>
    <row r="21" spans="1:7" ht="15">
      <c r="A21" s="39" t="s">
        <v>422</v>
      </c>
      <c r="B21" s="95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</row>
    <row r="22" spans="1:7" ht="15">
      <c r="A22" s="39" t="s">
        <v>423</v>
      </c>
      <c r="B22" s="95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</row>
    <row r="23" spans="1:7" ht="15">
      <c r="A23" s="39" t="s">
        <v>424</v>
      </c>
      <c r="B23" s="95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</row>
    <row r="24" spans="1:7" ht="15">
      <c r="A24" s="39" t="s">
        <v>425</v>
      </c>
      <c r="B24" s="95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</row>
    <row r="25" spans="1:7" ht="15">
      <c r="A25" s="39" t="s">
        <v>426</v>
      </c>
      <c r="B25" s="95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</row>
    <row r="26" spans="1:7" ht="15">
      <c r="A26" s="39" t="s">
        <v>427</v>
      </c>
      <c r="B26" s="95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7" ht="16.5">
      <c r="A27" s="39" t="s">
        <v>428</v>
      </c>
      <c r="B27" s="95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</row>
    <row r="28" spans="1:7" ht="15">
      <c r="A28" s="40" t="s">
        <v>429</v>
      </c>
      <c r="B28" s="95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</row>
    <row r="29" spans="1:7" ht="15">
      <c r="A29" s="40" t="s">
        <v>430</v>
      </c>
      <c r="B29" s="95">
        <v>0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</row>
    <row r="30" spans="1:7" ht="15">
      <c r="A30" s="39" t="s">
        <v>431</v>
      </c>
      <c r="B30" s="95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</row>
    <row r="31" spans="1:7" ht="15">
      <c r="A31" s="32" t="s">
        <v>433</v>
      </c>
      <c r="B31" s="96">
        <f>+B20+B8</f>
        <v>1691000</v>
      </c>
      <c r="C31" s="93">
        <f aca="true" t="shared" si="10" ref="C31:G31">+C20+C8</f>
        <v>0</v>
      </c>
      <c r="D31" s="93">
        <f t="shared" si="10"/>
        <v>1691000</v>
      </c>
      <c r="E31" s="93">
        <f t="shared" si="10"/>
        <v>683246</v>
      </c>
      <c r="F31" s="93">
        <f t="shared" si="10"/>
        <v>683246</v>
      </c>
      <c r="G31" s="93">
        <f t="shared" si="10"/>
        <v>1007754</v>
      </c>
    </row>
    <row r="32" spans="1:7" ht="15.75" thickBot="1">
      <c r="A32" s="41"/>
      <c r="B32" s="42"/>
      <c r="C32" s="6"/>
      <c r="D32" s="6"/>
      <c r="E32" s="6"/>
      <c r="F32" s="6"/>
      <c r="G32" s="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.69" right="0.11811023622047245" top="0.7480314960629921" bottom="0.7480314960629921" header="0.31496062992125984" footer="0.31496062992125984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ADMINISTRATIVA1</cp:lastModifiedBy>
  <cp:lastPrinted>2017-07-05T17:31:38Z</cp:lastPrinted>
  <dcterms:created xsi:type="dcterms:W3CDTF">2016-11-22T21:31:38Z</dcterms:created>
  <dcterms:modified xsi:type="dcterms:W3CDTF">2017-07-05T17:32:48Z</dcterms:modified>
  <cp:category/>
  <cp:version/>
  <cp:contentType/>
  <cp:contentStatus/>
</cp:coreProperties>
</file>