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4940" yWindow="900" windowWidth="31905" windowHeight="19995" tabRatio="707" activeTab="0"/>
  </bookViews>
  <sheets>
    <sheet name="1" sheetId="3" r:id="rId1"/>
    <sheet name="2" sheetId="2" r:id="rId2"/>
    <sheet name="3" sheetId="5" r:id="rId3"/>
    <sheet name="4" sheetId="7" r:id="rId4"/>
    <sheet name="5" sheetId="8" r:id="rId5"/>
    <sheet name="6A" sheetId="9" r:id="rId6"/>
    <sheet name="6B" sheetId="10" r:id="rId7"/>
    <sheet name="6C" sheetId="11" r:id="rId8"/>
    <sheet name="6D" sheetId="12" r:id="rId9"/>
  </sheets>
  <definedNames>
    <definedName name="_xlnm.Print_Area" localSheetId="0">'1'!$A$1:$G$87</definedName>
    <definedName name="_xlnm.Print_Area" localSheetId="1">'2'!$A$1:$I$47</definedName>
    <definedName name="_xlnm.Print_Area" localSheetId="2">'3'!$A$1:$K$25</definedName>
    <definedName name="_xlnm.Print_Area" localSheetId="3">'4'!$A$1:$E$85</definedName>
    <definedName name="_xlnm.Print_Area" localSheetId="4">'5'!$A$1:$J$86</definedName>
    <definedName name="_xlnm.Print_Area" localSheetId="5">'6A'!$A$1:$H$166</definedName>
    <definedName name="_xlnm.Print_Area" localSheetId="6">'6B'!$A$1:$G$25</definedName>
    <definedName name="_xlnm.Print_Area" localSheetId="7">'6C'!$A$1:$H$90</definedName>
    <definedName name="_xlnm.Print_Area" localSheetId="8">'6D'!$A$1:$G$39</definedName>
    <definedName name="OLE_LINK1" localSheetId="0">'1'!$A$1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<sst xmlns="http://schemas.openxmlformats.org/spreadsheetml/2006/main" count="630" uniqueCount="445">
  <si>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</si>
  <si>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</si>
  <si>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</si>
  <si>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</si>
  <si>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</si>
  <si>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</si>
  <si>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</si>
  <si>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</si>
  <si>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</si>
  <si>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</si>
  <si>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</si>
  <si>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</si>
  <si>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</si>
  <si>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</si>
  <si>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</si>
  <si>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</si>
  <si>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</si>
  <si>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</si>
  <si>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</si>
  <si>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</si>
  <si>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</si>
  <si>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</si>
  <si>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</si>
  <si>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</si>
  <si>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</si>
  <si>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</si>
  <si>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</si>
  <si>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</si>
  <si>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</si>
  <si>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</si>
  <si>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</si>
  <si>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</si>
  <si>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</si>
  <si>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</si>
  <si>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</si>
  <si>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</si>
  <si>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</si>
  <si>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</si>
  <si>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</si>
  <si>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</si>
  <si>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</si>
  <si>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</si>
  <si>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</si>
  <si>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</si>
  <si>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</si>
  <si>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</si>
  <si>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</si>
  <si>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</si>
  <si>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</si>
  <si>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</si>
  <si>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</si>
  <si>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</si>
  <si>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</si>
  <si>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</si>
  <si>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</si>
  <si>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</si>
  <si>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</si>
  <si>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</si>
  <si>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</si>
  <si>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</si>
  <si>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</si>
  <si>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</si>
  <si>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</si>
  <si>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</si>
  <si>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</si>
  <si>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</si>
  <si>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</si>
  <si>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</si>
  <si>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</si>
  <si>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</si>
  <si>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</si>
  <si>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</si>
  <si>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</si>
  <si>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</si>
  <si>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</si>
  <si>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</si>
  <si>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</si>
  <si>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</si>
  <si>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</si>
  <si>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</si>
  <si>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</si>
  <si>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</si>
  <si>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</si>
  <si>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</si>
  <si>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</si>
  <si>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</si>
  <si>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</si>
  <si>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</si>
  <si>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</si>
  <si>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</si>
  <si>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</si>
  <si>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</si>
  <si>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</si>
  <si>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</si>
  <si>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</si>
  <si>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</si>
  <si>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</si>
  <si>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</si>
  <si>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</si>
  <si>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</si>
  <si>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</si>
  <si>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</si>
  <si>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</si>
  <si>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</si>
  <si>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</si>
  <si>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</si>
  <si>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</si>
  <si>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</si>
  <si>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</si>
  <si>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</si>
  <si>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</si>
  <si>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</si>
  <si>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</si>
  <si>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</si>
  <si>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</si>
  <si>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</si>
  <si>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</si>
  <si>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</si>
  <si>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</si>
  <si>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</si>
  <si>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</si>
  <si>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</si>
  <si>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</si>
  <si>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</si>
  <si>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</si>
  <si>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</si>
  <si>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</si>
  <si>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</si>
  <si>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</si>
  <si>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</si>
  <si>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</si>
  <si>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</si>
  <si>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</si>
  <si>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</si>
  <si>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</si>
  <si>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</si>
  <si>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</si>
  <si>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</si>
  <si>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</si>
  <si>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</si>
  <si>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</si>
  <si>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</si>
  <si>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</si>
  <si>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</si>
  <si>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</si>
  <si>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</si>
  <si>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</si>
  <si>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</si>
  <si>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</si>
  <si>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</si>
  <si>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</si>
  <si>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</si>
  <si>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</si>
  <si>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</si>
  <si>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</si>
  <si>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</si>
  <si>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</si>
  <si>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</si>
  <si>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</si>
  <si>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</si>
  <si>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</si>
  <si>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</si>
  <si>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</si>
  <si>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</si>
  <si>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</si>
  <si>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</si>
  <si>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</si>
  <si>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</si>
  <si>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</si>
  <si>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</si>
  <si>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</si>
  <si>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</si>
  <si>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</si>
  <si>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</si>
  <si>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</si>
  <si>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</si>
  <si>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</si>
  <si>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</si>
  <si>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</si>
  <si>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</si>
  <si>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</si>
  <si>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</si>
  <si>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</si>
  <si>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</si>
  <si>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</si>
  <si>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</si>
  <si>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</si>
  <si>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</si>
  <si>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</si>
  <si>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</si>
  <si>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</si>
  <si>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</si>
  <si>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</si>
  <si>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</si>
  <si>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</si>
  <si>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</si>
  <si>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</si>
  <si>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</si>
  <si>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</si>
  <si>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</si>
  <si>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</si>
  <si>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</si>
  <si>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</si>
  <si>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</si>
  <si>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</si>
  <si>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</si>
  <si>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</si>
  <si>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</si>
  <si>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</si>
  <si>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</si>
  <si>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</si>
  <si>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</si>
  <si>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</si>
  <si>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</si>
  <si>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</si>
  <si>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</si>
  <si>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</si>
  <si>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</si>
  <si>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</si>
  <si>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</si>
  <si>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</si>
  <si>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</si>
  <si>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</si>
  <si>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</si>
  <si>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</si>
  <si>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</si>
  <si>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</si>
  <si>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</si>
  <si>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</si>
  <si>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</si>
  <si>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</si>
  <si>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</si>
  <si>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</si>
  <si>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</si>
  <si>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</si>
  <si>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</si>
  <si>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</si>
  <si>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</si>
  <si>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</si>
  <si>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</si>
  <si>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</si>
  <si>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</si>
  <si>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</si>
  <si>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</si>
  <si>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</si>
  <si>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</si>
  <si>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</si>
  <si>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</si>
  <si>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</si>
  <si>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</si>
  <si>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</si>
  <si>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</si>
  <si>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</si>
  <si>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</si>
  <si>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</si>
  <si>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</si>
  <si>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</si>
  <si>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</si>
  <si>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</si>
  <si>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</si>
  <si>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</si>
  <si>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</si>
  <si>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</si>
  <si>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</si>
  <si>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</si>
  <si>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</si>
  <si>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</si>
  <si>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</si>
  <si>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</si>
  <si>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</si>
  <si>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</si>
  <si>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</si>
  <si>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</si>
  <si>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</si>
  <si>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</si>
  <si>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</si>
  <si>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</si>
  <si>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</si>
  <si>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</si>
  <si>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</si>
  <si>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</si>
  <si>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</si>
  <si>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</si>
  <si>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</si>
  <si>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</si>
  <si>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</si>
  <si>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</si>
  <si>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</si>
  <si>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</si>
  <si>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</si>
  <si>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</si>
  <si>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</si>
  <si>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</si>
  <si>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</si>
  <si>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</si>
  <si>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</si>
  <si>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</si>
  <si>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</si>
  <si>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</si>
  <si>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</si>
  <si>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</si>
  <si>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</si>
  <si>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</si>
  <si>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</si>
  <si>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</si>
  <si>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</si>
  <si>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</si>
  <si>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</si>
  <si>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</si>
  <si>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</si>
  <si>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</si>
  <si>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</si>
  <si>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</si>
  <si>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</si>
  <si>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</si>
  <si>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</si>
  <si>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</si>
  <si>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</si>
  <si>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</si>
  <si>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</si>
  <si>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</si>
  <si>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</si>
  <si>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</si>
  <si>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</si>
  <si>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</si>
  <si>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</si>
  <si>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</si>
  <si>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</si>
  <si>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</si>
  <si>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</si>
  <si>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</si>
  <si>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</si>
  <si>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</si>
  <si>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</si>
  <si>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</si>
  <si>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</si>
  <si>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</si>
  <si>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</si>
  <si>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</si>
  <si>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</si>
  <si>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</si>
  <si>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</si>
  <si>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</si>
  <si>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</si>
  <si>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</si>
  <si>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</si>
  <si>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</si>
  <si>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</si>
  <si>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</si>
  <si>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</si>
  <si>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</si>
  <si>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</si>
  <si>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</si>
  <si>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</si>
  <si>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</si>
  <si>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</si>
  <si>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</si>
  <si>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</si>
  <si>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</si>
  <si>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</si>
  <si>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</si>
  <si>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</si>
  <si>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</si>
  <si>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</si>
  <si>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</si>
  <si>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</si>
  <si>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</si>
  <si>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</si>
  <si>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</si>
  <si>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</si>
  <si>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</si>
  <si>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</si>
  <si>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</si>
  <si>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</si>
  <si>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</si>
  <si>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</si>
  <si>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</si>
  <si>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</si>
  <si>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</si>
  <si>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</si>
  <si>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</si>
  <si>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</si>
  <si>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</si>
  <si>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</si>
  <si>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</si>
  <si>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</si>
  <si>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</si>
  <si>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</si>
  <si>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</si>
  <si>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</si>
  <si>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</si>
  <si>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</si>
  <si>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</si>
  <si>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</si>
  <si>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</si>
  <si>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</si>
  <si>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</si>
  <si>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</si>
  <si>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</si>
  <si>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</si>
  <si>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</si>
  <si>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</si>
  <si>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</si>
  <si>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</si>
  <si>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</si>
  <si>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</si>
  <si>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</si>
  <si>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</si>
  <si>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</si>
  <si>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</si>
  <si>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</si>
  <si>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</si>
  <si>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</si>
  <si>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</si>
  <si>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</si>
  <si>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</si>
  <si>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</si>
  <si>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</si>
  <si>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</si>
  <si>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</si>
  <si>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</si>
  <si>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</si>
  <si>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</si>
  <si>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</si>
  <si>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</si>
  <si>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</si>
  <si>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</si>
  <si>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</si>
  <si>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</si>
  <si>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</si>
  <si>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</si>
  <si>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</si>
  <si>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</si>
  <si>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</si>
  <si>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</si>
  <si>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</si>
  <si>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POLITECNICA DE TLAXCALA REGION PONIENTE</t>
  </si>
  <si>
    <t>Secretaria Administrativa</t>
  </si>
  <si>
    <t>Rectoria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</si>
  <si>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</si>
  <si>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</si>
  <si>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31 de diciembre de 2017</t>
  </si>
  <si>
    <t>al 31 de diciembre de 2017</t>
  </si>
  <si>
    <t>Del 1 de enero al 31 de diciembre de 2018</t>
  </si>
  <si>
    <t>Al 31 de diciembre de 2018 y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</si>
</sst>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8"/>
      <color rgb="FFFF0000"/>
      <name val="Arial"/>
      <family val="2"/>
    </font>
    <font>
      <sz val="7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mediumGray">
        <fgColor theme="4" tint="-0.4999699890613556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6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43" fontId="3" fillId="0" borderId="1" xfId="0" applyNumberFormat="1" applyFont="1" applyBorder="1" applyAlignment="1">
      <alignment horizontal="justify" vertical="center" wrapText="1"/>
    </xf>
    <xf numFmtId="43" fontId="0" fillId="0" borderId="0" xfId="0" applyNumberFormat="1" applyAlignment="1">
      <alignment wrapText="1"/>
    </xf>
    <xf numFmtId="0" fontId="4" fillId="0" borderId="0" xfId="0" applyFont="1"/>
    <xf numFmtId="43" fontId="4" fillId="0" borderId="0" xfId="0" applyNumberFormat="1" applyFont="1"/>
    <xf numFmtId="43" fontId="2" fillId="0" borderId="1" xfId="0" applyNumberFormat="1" applyFont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43" fontId="7" fillId="0" borderId="0" xfId="0" applyNumberFormat="1" applyFont="1" applyFill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43" fontId="7" fillId="0" borderId="8" xfId="0" applyNumberFormat="1" applyFont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43" fontId="7" fillId="0" borderId="0" xfId="0" applyNumberFormat="1" applyFont="1" applyFill="1" applyBorder="1" applyAlignment="1">
      <alignment horizontal="justify" vertical="center"/>
    </xf>
    <xf numFmtId="4" fontId="6" fillId="3" borderId="8" xfId="0" applyNumberFormat="1" applyFont="1" applyFill="1" applyBorder="1" applyAlignment="1">
      <alignment horizontal="right" vertical="center" wrapText="1"/>
    </xf>
    <xf numFmtId="4" fontId="8" fillId="3" borderId="8" xfId="0" applyNumberFormat="1" applyFont="1" applyFill="1" applyBorder="1" applyAlignment="1">
      <alignment horizontal="right" vertical="center" wrapText="1"/>
    </xf>
    <xf numFmtId="43" fontId="4" fillId="0" borderId="0" xfId="0" applyNumberFormat="1" applyFont="1" applyAlignment="1">
      <alignment/>
    </xf>
    <xf numFmtId="43" fontId="7" fillId="0" borderId="8" xfId="0" applyNumberFormat="1" applyFont="1" applyBorder="1" applyAlignment="1">
      <alignment horizontal="justify" vertical="center"/>
    </xf>
    <xf numFmtId="43" fontId="8" fillId="0" borderId="8" xfId="0" applyNumberFormat="1" applyFont="1" applyBorder="1" applyAlignment="1">
      <alignment horizontal="justify" vertical="center"/>
    </xf>
    <xf numFmtId="43" fontId="6" fillId="0" borderId="8" xfId="0" applyNumberFormat="1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justify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3" fontId="6" fillId="0" borderId="8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" fontId="9" fillId="0" borderId="8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left" vertical="center" wrapText="1"/>
    </xf>
    <xf numFmtId="4" fontId="11" fillId="0" borderId="8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4" fontId="9" fillId="3" borderId="8" xfId="0" applyNumberFormat="1" applyFont="1" applyFill="1" applyBorder="1" applyAlignment="1">
      <alignment horizontal="right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11" fillId="4" borderId="8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3" fontId="7" fillId="0" borderId="0" xfId="0" applyNumberFormat="1" applyFont="1" applyBorder="1" applyAlignment="1">
      <alignment horizontal="justify" vertical="center" wrapText="1"/>
    </xf>
    <xf numFmtId="43" fontId="13" fillId="0" borderId="0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43" fontId="6" fillId="0" borderId="15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13" xfId="0" applyFont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/>
    </xf>
    <xf numFmtId="4" fontId="9" fillId="0" borderId="7" xfId="0" applyNumberFormat="1" applyFont="1" applyFill="1" applyBorder="1" applyAlignment="1">
      <alignment horizontal="right" vertical="center" wrapText="1"/>
    </xf>
    <xf numFmtId="43" fontId="9" fillId="0" borderId="1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 wrapText="1"/>
    </xf>
    <xf numFmtId="43" fontId="10" fillId="0" borderId="0" xfId="0" applyNumberFormat="1" applyFont="1" applyAlignment="1">
      <alignment wrapText="1"/>
    </xf>
    <xf numFmtId="43" fontId="9" fillId="0" borderId="3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43" fontId="9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/>
    </xf>
    <xf numFmtId="43" fontId="7" fillId="0" borderId="8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4" fillId="0" borderId="0" xfId="0" applyNumberFormat="1" applyFont="1"/>
    <xf numFmtId="44" fontId="4" fillId="0" borderId="0" xfId="20" applyFont="1"/>
    <xf numFmtId="0" fontId="11" fillId="0" borderId="0" xfId="0" applyFont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7" xfId="0" applyFont="1" applyBorder="1" applyAlignment="1">
      <alignment horizontal="justify" vertical="center"/>
    </xf>
    <xf numFmtId="0" fontId="9" fillId="0" borderId="19" xfId="0" applyFont="1" applyBorder="1" applyAlignment="1">
      <alignment horizontal="justify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1876425</xdr:colOff>
      <xdr:row>85</xdr:row>
      <xdr:rowOff>9525</xdr:rowOff>
    </xdr:from>
    <xdr:to>
      <xdr:col>4</xdr:col>
      <xdr:colOff>2114550</xdr:colOff>
      <xdr:row>86</xdr:row>
      <xdr:rowOff>180975</xdr:rowOff>
    </xdr:to>
    <xdr:sp macro="" textlink="">
      <xdr:nvSpPr>
        <xdr:cNvPr id="3" name="CuadroTexto 2"/>
        <xdr:cNvSpPr txBox="1"/>
      </xdr:nvSpPr>
      <xdr:spPr>
        <a:xfrm>
          <a:off x="1876425" y="17868900"/>
          <a:ext cx="5857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44</xdr:row>
      <xdr:rowOff>0</xdr:rowOff>
    </xdr:from>
    <xdr:to>
      <xdr:col>7</xdr:col>
      <xdr:colOff>590550</xdr:colOff>
      <xdr:row>46</xdr:row>
      <xdr:rowOff>85725</xdr:rowOff>
    </xdr:to>
    <xdr:sp macro="" textlink="">
      <xdr:nvSpPr>
        <xdr:cNvPr id="3" name="CuadroTexto 2"/>
        <xdr:cNvSpPr txBox="1"/>
      </xdr:nvSpPr>
      <xdr:spPr>
        <a:xfrm>
          <a:off x="647700" y="9315450"/>
          <a:ext cx="5438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1771650</xdr:colOff>
      <xdr:row>23</xdr:row>
      <xdr:rowOff>9525</xdr:rowOff>
    </xdr:from>
    <xdr:to>
      <xdr:col>8</xdr:col>
      <xdr:colOff>352425</xdr:colOff>
      <xdr:row>25</xdr:row>
      <xdr:rowOff>123825</xdr:rowOff>
    </xdr:to>
    <xdr:sp macro="" textlink="">
      <xdr:nvSpPr>
        <xdr:cNvPr id="3" name="CuadroTexto 2"/>
        <xdr:cNvSpPr txBox="1"/>
      </xdr:nvSpPr>
      <xdr:spPr>
        <a:xfrm>
          <a:off x="1771650" y="5734050"/>
          <a:ext cx="59055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82</xdr:row>
      <xdr:rowOff>0</xdr:rowOff>
    </xdr:from>
    <xdr:to>
      <xdr:col>4</xdr:col>
      <xdr:colOff>609600</xdr:colOff>
      <xdr:row>85</xdr:row>
      <xdr:rowOff>9525</xdr:rowOff>
    </xdr:to>
    <xdr:sp macro="" textlink="">
      <xdr:nvSpPr>
        <xdr:cNvPr id="2" name="CuadroTexto 1"/>
        <xdr:cNvSpPr txBox="1"/>
      </xdr:nvSpPr>
      <xdr:spPr>
        <a:xfrm>
          <a:off x="257175" y="13630275"/>
          <a:ext cx="52006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RECTOR		               SECRETARIO ADMINISTRATIVO</a:t>
          </a:r>
          <a:endParaRPr lang="es-MX" sz="7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83</xdr:row>
      <xdr:rowOff>19050</xdr:rowOff>
    </xdr:from>
    <xdr:to>
      <xdr:col>7</xdr:col>
      <xdr:colOff>19050</xdr:colOff>
      <xdr:row>85</xdr:row>
      <xdr:rowOff>114300</xdr:rowOff>
    </xdr:to>
    <xdr:sp macro="" textlink="">
      <xdr:nvSpPr>
        <xdr:cNvPr id="3" name="CuadroTexto 2"/>
        <xdr:cNvSpPr txBox="1"/>
      </xdr:nvSpPr>
      <xdr:spPr>
        <a:xfrm>
          <a:off x="1095375" y="15240000"/>
          <a:ext cx="54959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162</xdr:row>
      <xdr:rowOff>85725</xdr:rowOff>
    </xdr:from>
    <xdr:to>
      <xdr:col>7</xdr:col>
      <xdr:colOff>228600</xdr:colOff>
      <xdr:row>166</xdr:row>
      <xdr:rowOff>9525</xdr:rowOff>
    </xdr:to>
    <xdr:sp macro="" textlink="">
      <xdr:nvSpPr>
        <xdr:cNvPr id="3" name="CuadroTexto 2"/>
        <xdr:cNvSpPr txBox="1"/>
      </xdr:nvSpPr>
      <xdr:spPr>
        <a:xfrm>
          <a:off x="2114550" y="30556200"/>
          <a:ext cx="7067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0</xdr:rowOff>
    </xdr:from>
    <xdr:to>
      <xdr:col>5</xdr:col>
      <xdr:colOff>762000</xdr:colOff>
      <xdr:row>24</xdr:row>
      <xdr:rowOff>114300</xdr:rowOff>
    </xdr:to>
    <xdr:sp macro="" textlink="">
      <xdr:nvSpPr>
        <xdr:cNvPr id="2" name="CuadroTexto 1"/>
        <xdr:cNvSpPr txBox="1"/>
      </xdr:nvSpPr>
      <xdr:spPr>
        <a:xfrm>
          <a:off x="333375" y="4391025"/>
          <a:ext cx="57150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87</xdr:row>
      <xdr:rowOff>19050</xdr:rowOff>
    </xdr:from>
    <xdr:to>
      <xdr:col>7</xdr:col>
      <xdr:colOff>95250</xdr:colOff>
      <xdr:row>90</xdr:row>
      <xdr:rowOff>28575</xdr:rowOff>
    </xdr:to>
    <xdr:sp macro="" textlink="">
      <xdr:nvSpPr>
        <xdr:cNvPr id="3" name="CuadroTexto 2"/>
        <xdr:cNvSpPr txBox="1"/>
      </xdr:nvSpPr>
      <xdr:spPr>
        <a:xfrm>
          <a:off x="714375" y="17078325"/>
          <a:ext cx="62960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36</xdr:row>
      <xdr:rowOff>0</xdr:rowOff>
    </xdr:from>
    <xdr:to>
      <xdr:col>5</xdr:col>
      <xdr:colOff>704850</xdr:colOff>
      <xdr:row>38</xdr:row>
      <xdr:rowOff>66675</xdr:rowOff>
    </xdr:to>
    <xdr:sp macro="" textlink="">
      <xdr:nvSpPr>
        <xdr:cNvPr id="2" name="CuadroTexto 1"/>
        <xdr:cNvSpPr txBox="1"/>
      </xdr:nvSpPr>
      <xdr:spPr>
        <a:xfrm>
          <a:off x="609600" y="9048750"/>
          <a:ext cx="62579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J81"/>
  <sheetViews>
    <sheetView tabSelected="1" view="pageBreakPreview" zoomScaleSheetLayoutView="100" zoomScalePageLayoutView="120" workbookViewId="0" topLeftCell="A1">
      <selection activeCell="E26" sqref="E26"/>
    </sheetView>
  </sheetViews>
  <sheetFormatPr defaultColWidth="11.421875" defaultRowHeight="15"/>
  <cols>
    <col min="1" max="1" width="49.8515625" style="0" customWidth="1"/>
    <col min="2" max="3" width="13.421875" style="0" customWidth="1"/>
    <col min="4" max="4" width="7.57421875" style="0" customWidth="1"/>
    <col min="5" max="5" width="52.28125" style="0" customWidth="1"/>
    <col min="6" max="7" width="12.8515625" style="0" customWidth="1"/>
    <col min="8" max="8" width="12.8515625" style="0" bestFit="1" customWidth="1"/>
  </cols>
  <sheetData>
    <row r="1" spans="1:7" ht="15">
      <c r="A1" s="150" t="s">
        <v>436</v>
      </c>
      <c r="B1" s="151"/>
      <c r="C1" s="151"/>
      <c r="D1" s="151"/>
      <c r="E1" s="151"/>
      <c r="F1" s="151"/>
      <c r="G1" s="152"/>
    </row>
    <row r="2" spans="1:7" ht="15" customHeight="1">
      <c r="A2" s="153" t="s">
        <v>0</v>
      </c>
      <c r="B2" s="154"/>
      <c r="C2" s="154"/>
      <c r="D2" s="154"/>
      <c r="E2" s="154"/>
      <c r="F2" s="154"/>
      <c r="G2" s="155"/>
    </row>
    <row r="3" spans="1:7" ht="15" customHeight="1">
      <c r="A3" s="153" t="s">
        <v>444</v>
      </c>
      <c r="B3" s="154"/>
      <c r="C3" s="154"/>
      <c r="D3" s="154"/>
      <c r="E3" s="154"/>
      <c r="F3" s="154"/>
      <c r="G3" s="155"/>
    </row>
    <row r="4" spans="1:7" ht="15.75" thickBot="1">
      <c r="A4" s="156" t="s">
        <v>1</v>
      </c>
      <c r="B4" s="157"/>
      <c r="C4" s="157"/>
      <c r="D4" s="157"/>
      <c r="E4" s="157"/>
      <c r="F4" s="157"/>
      <c r="G4" s="158"/>
    </row>
    <row r="5" spans="1:7" s="4" customFormat="1" ht="31.5" customHeight="1" thickBot="1">
      <c r="A5" s="11" t="s">
        <v>2</v>
      </c>
      <c r="B5" s="12">
        <v>2018</v>
      </c>
      <c r="C5" s="12" t="s">
        <v>441</v>
      </c>
      <c r="D5" s="13"/>
      <c r="E5" s="14" t="s">
        <v>2</v>
      </c>
      <c r="F5" s="12">
        <v>2018</v>
      </c>
      <c r="G5" s="12" t="s">
        <v>441</v>
      </c>
    </row>
    <row r="6" spans="1:7" s="4" customFormat="1" ht="15">
      <c r="A6" s="15" t="s">
        <v>3</v>
      </c>
      <c r="B6" s="16"/>
      <c r="C6" s="16"/>
      <c r="D6" s="17"/>
      <c r="E6" s="16" t="s">
        <v>4</v>
      </c>
      <c r="F6" s="16"/>
      <c r="G6" s="16"/>
    </row>
    <row r="7" spans="1:7" s="4" customFormat="1" ht="15">
      <c r="A7" s="15" t="s">
        <v>5</v>
      </c>
      <c r="B7" s="18"/>
      <c r="C7" s="18"/>
      <c r="D7" s="17"/>
      <c r="E7" s="16" t="s">
        <v>6</v>
      </c>
      <c r="F7" s="18"/>
      <c r="G7" s="18"/>
    </row>
    <row r="8" spans="1:7" s="4" customFormat="1" ht="15">
      <c r="A8" s="19" t="s">
        <v>7</v>
      </c>
      <c r="B8" s="20">
        <f>+B9+B10+B11+B12+B13+B14+B15</f>
        <v>867921</v>
      </c>
      <c r="C8" s="20">
        <f>+C9+C10+C11+C12+C13+C14+C15</f>
        <v>964692</v>
      </c>
      <c r="D8" s="22"/>
      <c r="E8" s="23" t="s">
        <v>8</v>
      </c>
      <c r="F8" s="21">
        <f>+F9+F10+F11+F12+F13+F14+F15+F16+F17</f>
        <v>113808</v>
      </c>
      <c r="G8" s="21">
        <f>+G9+G10+G11+G12+G13+G14+G15+G16+G17</f>
        <v>48547</v>
      </c>
    </row>
    <row r="9" spans="1:8" s="4" customFormat="1" ht="15">
      <c r="A9" s="19" t="s">
        <v>9</v>
      </c>
      <c r="B9" s="20">
        <v>18834</v>
      </c>
      <c r="C9" s="20">
        <v>18834</v>
      </c>
      <c r="D9" s="22"/>
      <c r="E9" s="23" t="s">
        <v>10</v>
      </c>
      <c r="F9" s="21">
        <v>17457</v>
      </c>
      <c r="G9" s="21">
        <v>2314</v>
      </c>
      <c r="H9" s="6"/>
    </row>
    <row r="10" spans="1:9" s="4" customFormat="1" ht="15">
      <c r="A10" s="19" t="s">
        <v>11</v>
      </c>
      <c r="B10" s="20">
        <v>834987</v>
      </c>
      <c r="C10" s="20">
        <v>933393</v>
      </c>
      <c r="D10" s="24"/>
      <c r="E10" s="23" t="s">
        <v>12</v>
      </c>
      <c r="F10" s="21">
        <v>53352</v>
      </c>
      <c r="G10" s="21">
        <v>559</v>
      </c>
      <c r="H10" s="6"/>
      <c r="I10" s="6"/>
    </row>
    <row r="11" spans="1:7" s="4" customFormat="1" ht="15">
      <c r="A11" s="19" t="s">
        <v>13</v>
      </c>
      <c r="B11" s="20">
        <v>0</v>
      </c>
      <c r="C11" s="20">
        <v>0</v>
      </c>
      <c r="D11" s="22"/>
      <c r="E11" s="23" t="s">
        <v>14</v>
      </c>
      <c r="F11" s="21">
        <v>0</v>
      </c>
      <c r="G11" s="21">
        <v>0</v>
      </c>
    </row>
    <row r="12" spans="1:8" s="4" customFormat="1" ht="15">
      <c r="A12" s="19" t="s">
        <v>15</v>
      </c>
      <c r="B12" s="20">
        <v>0</v>
      </c>
      <c r="C12" s="20">
        <v>0</v>
      </c>
      <c r="D12" s="22"/>
      <c r="E12" s="23" t="s">
        <v>16</v>
      </c>
      <c r="F12" s="21">
        <v>0</v>
      </c>
      <c r="G12" s="21">
        <v>0</v>
      </c>
      <c r="H12" s="6"/>
    </row>
    <row r="13" spans="1:9" s="4" customFormat="1" ht="15">
      <c r="A13" s="19" t="s">
        <v>17</v>
      </c>
      <c r="B13" s="20">
        <v>0</v>
      </c>
      <c r="C13" s="20">
        <v>0</v>
      </c>
      <c r="D13" s="22"/>
      <c r="E13" s="23" t="s">
        <v>18</v>
      </c>
      <c r="F13" s="21">
        <v>26000</v>
      </c>
      <c r="G13" s="21">
        <v>0</v>
      </c>
      <c r="I13" s="6"/>
    </row>
    <row r="14" spans="1:8" s="4" customFormat="1" ht="22.5">
      <c r="A14" s="19" t="s">
        <v>19</v>
      </c>
      <c r="B14" s="20">
        <v>0</v>
      </c>
      <c r="C14" s="20">
        <v>12465</v>
      </c>
      <c r="D14" s="22"/>
      <c r="E14" s="23" t="s">
        <v>20</v>
      </c>
      <c r="F14" s="21">
        <v>0</v>
      </c>
      <c r="G14" s="21">
        <v>0</v>
      </c>
      <c r="H14" s="6"/>
    </row>
    <row r="15" spans="1:7" s="4" customFormat="1" ht="15">
      <c r="A15" s="19" t="s">
        <v>21</v>
      </c>
      <c r="B15" s="20">
        <v>14100</v>
      </c>
      <c r="C15" s="20">
        <v>0</v>
      </c>
      <c r="D15" s="22"/>
      <c r="E15" s="23" t="s">
        <v>22</v>
      </c>
      <c r="F15" s="21">
        <v>16999</v>
      </c>
      <c r="G15" s="21">
        <v>45674</v>
      </c>
    </row>
    <row r="16" spans="1:7" s="4" customFormat="1" ht="22.5">
      <c r="A16" s="25" t="s">
        <v>23</v>
      </c>
      <c r="B16" s="20">
        <f>+B17+B18+B19+B20+B21+B22+B23</f>
        <v>52588</v>
      </c>
      <c r="C16" s="20">
        <f>+C17+C18+C19+C20+C21+C22+C23</f>
        <v>129922</v>
      </c>
      <c r="D16" s="22"/>
      <c r="E16" s="23" t="s">
        <v>24</v>
      </c>
      <c r="F16" s="21">
        <v>0</v>
      </c>
      <c r="G16" s="21">
        <v>0</v>
      </c>
    </row>
    <row r="17" spans="1:7" s="4" customFormat="1" ht="15">
      <c r="A17" s="19" t="s">
        <v>25</v>
      </c>
      <c r="B17" s="20">
        <v>-325</v>
      </c>
      <c r="C17" s="20">
        <v>0</v>
      </c>
      <c r="D17" s="22"/>
      <c r="E17" s="23" t="s">
        <v>26</v>
      </c>
      <c r="F17" s="21">
        <v>0</v>
      </c>
      <c r="G17" s="21">
        <v>0</v>
      </c>
    </row>
    <row r="18" spans="1:7" s="4" customFormat="1" ht="15">
      <c r="A18" s="19" t="s">
        <v>27</v>
      </c>
      <c r="B18" s="20">
        <v>0</v>
      </c>
      <c r="C18" s="20">
        <v>0</v>
      </c>
      <c r="D18" s="17"/>
      <c r="E18" s="18" t="s">
        <v>28</v>
      </c>
      <c r="F18" s="20">
        <f>+F19+F20+F21</f>
        <v>0</v>
      </c>
      <c r="G18" s="20">
        <f>+G19+G20+G21</f>
        <v>0</v>
      </c>
    </row>
    <row r="19" spans="1:7" s="4" customFormat="1" ht="15">
      <c r="A19" s="19" t="s">
        <v>29</v>
      </c>
      <c r="B19" s="20">
        <v>52913</v>
      </c>
      <c r="C19" s="20">
        <v>129922</v>
      </c>
      <c r="D19" s="17"/>
      <c r="E19" s="18" t="s">
        <v>30</v>
      </c>
      <c r="F19" s="20">
        <v>0</v>
      </c>
      <c r="G19" s="20">
        <v>0</v>
      </c>
    </row>
    <row r="20" spans="1:7" s="4" customFormat="1" ht="22.5">
      <c r="A20" s="19" t="s">
        <v>31</v>
      </c>
      <c r="B20" s="20">
        <v>0</v>
      </c>
      <c r="C20" s="20">
        <v>0</v>
      </c>
      <c r="D20" s="17"/>
      <c r="E20" s="18" t="s">
        <v>32</v>
      </c>
      <c r="F20" s="20">
        <v>0</v>
      </c>
      <c r="G20" s="20">
        <v>0</v>
      </c>
    </row>
    <row r="21" spans="1:7" s="4" customFormat="1" ht="15">
      <c r="A21" s="19" t="s">
        <v>33</v>
      </c>
      <c r="B21" s="20">
        <v>0</v>
      </c>
      <c r="C21" s="20">
        <v>0</v>
      </c>
      <c r="D21" s="17"/>
      <c r="E21" s="18" t="s">
        <v>34</v>
      </c>
      <c r="F21" s="20">
        <v>0</v>
      </c>
      <c r="G21" s="20">
        <v>0</v>
      </c>
    </row>
    <row r="22" spans="1:7" s="4" customFormat="1" ht="15">
      <c r="A22" s="19" t="s">
        <v>35</v>
      </c>
      <c r="B22" s="20">
        <v>0</v>
      </c>
      <c r="C22" s="20">
        <v>0</v>
      </c>
      <c r="D22" s="17"/>
      <c r="E22" s="18" t="s">
        <v>36</v>
      </c>
      <c r="F22" s="20">
        <f>+F23+F24</f>
        <v>0</v>
      </c>
      <c r="G22" s="20">
        <f>+G23+G24</f>
        <v>0</v>
      </c>
    </row>
    <row r="23" spans="1:7" s="4" customFormat="1" ht="15">
      <c r="A23" s="19" t="s">
        <v>37</v>
      </c>
      <c r="B23" s="20">
        <v>0</v>
      </c>
      <c r="C23" s="20">
        <v>0</v>
      </c>
      <c r="D23" s="17"/>
      <c r="E23" s="18" t="s">
        <v>38</v>
      </c>
      <c r="F23" s="20">
        <v>0</v>
      </c>
      <c r="G23" s="20">
        <v>0</v>
      </c>
    </row>
    <row r="24" spans="1:7" s="4" customFormat="1" ht="15">
      <c r="A24" s="19" t="s">
        <v>39</v>
      </c>
      <c r="B24" s="20">
        <f>+B25+B26+B27+B28+B29</f>
        <v>0</v>
      </c>
      <c r="C24" s="20">
        <f>+C25+C26+C27+C28+C29</f>
        <v>0</v>
      </c>
      <c r="D24" s="17"/>
      <c r="E24" s="18" t="s">
        <v>40</v>
      </c>
      <c r="F24" s="20">
        <v>0</v>
      </c>
      <c r="G24" s="20">
        <v>0</v>
      </c>
    </row>
    <row r="25" spans="1:7" s="4" customFormat="1" ht="22.5">
      <c r="A25" s="19" t="s">
        <v>41</v>
      </c>
      <c r="B25" s="20">
        <v>0</v>
      </c>
      <c r="C25" s="20">
        <v>0</v>
      </c>
      <c r="D25" s="17"/>
      <c r="E25" s="18" t="s">
        <v>42</v>
      </c>
      <c r="F25" s="20">
        <v>0</v>
      </c>
      <c r="G25" s="20">
        <v>0</v>
      </c>
    </row>
    <row r="26" spans="1:7" s="4" customFormat="1" ht="22.5">
      <c r="A26" s="19" t="s">
        <v>43</v>
      </c>
      <c r="B26" s="20">
        <v>0</v>
      </c>
      <c r="C26" s="20">
        <v>0</v>
      </c>
      <c r="D26" s="17"/>
      <c r="E26" s="18" t="s">
        <v>44</v>
      </c>
      <c r="F26" s="20">
        <f>+F27+F28+F29</f>
        <v>0</v>
      </c>
      <c r="G26" s="20">
        <f>+G27+G28+G29</f>
        <v>0</v>
      </c>
    </row>
    <row r="27" spans="1:7" s="4" customFormat="1" ht="22.5">
      <c r="A27" s="19" t="s">
        <v>45</v>
      </c>
      <c r="B27" s="20">
        <v>0</v>
      </c>
      <c r="C27" s="20">
        <v>0</v>
      </c>
      <c r="D27" s="17"/>
      <c r="E27" s="18" t="s">
        <v>46</v>
      </c>
      <c r="F27" s="20">
        <v>0</v>
      </c>
      <c r="G27" s="20">
        <v>0</v>
      </c>
    </row>
    <row r="28" spans="1:7" s="4" customFormat="1" ht="15">
      <c r="A28" s="19" t="s">
        <v>47</v>
      </c>
      <c r="B28" s="20">
        <v>0</v>
      </c>
      <c r="C28" s="20">
        <v>0</v>
      </c>
      <c r="D28" s="17"/>
      <c r="E28" s="18" t="s">
        <v>48</v>
      </c>
      <c r="F28" s="20">
        <v>0</v>
      </c>
      <c r="G28" s="20">
        <v>0</v>
      </c>
    </row>
    <row r="29" spans="1:7" s="4" customFormat="1" ht="15">
      <c r="A29" s="19" t="s">
        <v>49</v>
      </c>
      <c r="B29" s="20">
        <v>0</v>
      </c>
      <c r="C29" s="20">
        <v>0</v>
      </c>
      <c r="D29" s="17"/>
      <c r="E29" s="18" t="s">
        <v>50</v>
      </c>
      <c r="F29" s="20">
        <v>0</v>
      </c>
      <c r="G29" s="20">
        <v>0</v>
      </c>
    </row>
    <row r="30" spans="1:7" s="4" customFormat="1" ht="22.5">
      <c r="A30" s="19" t="s">
        <v>51</v>
      </c>
      <c r="B30" s="20">
        <f>+B31+B32+B33+B34+B35</f>
        <v>0</v>
      </c>
      <c r="C30" s="20">
        <f>+C31+C32+C33+C34+C35</f>
        <v>0</v>
      </c>
      <c r="D30" s="17"/>
      <c r="E30" s="18" t="s">
        <v>52</v>
      </c>
      <c r="F30" s="20">
        <f>+F31+F32+F33+F34+F35+F36</f>
        <v>0</v>
      </c>
      <c r="G30" s="20">
        <f>+G31+G32+G33+G34+G35+G36</f>
        <v>0</v>
      </c>
    </row>
    <row r="31" spans="1:7" s="4" customFormat="1" ht="15">
      <c r="A31" s="19" t="s">
        <v>53</v>
      </c>
      <c r="B31" s="20">
        <v>0</v>
      </c>
      <c r="C31" s="20">
        <v>0</v>
      </c>
      <c r="D31" s="17"/>
      <c r="E31" s="18" t="s">
        <v>54</v>
      </c>
      <c r="F31" s="20">
        <v>0</v>
      </c>
      <c r="G31" s="20">
        <v>0</v>
      </c>
    </row>
    <row r="32" spans="1:7" s="4" customFormat="1" ht="15">
      <c r="A32" s="19" t="s">
        <v>55</v>
      </c>
      <c r="B32" s="20">
        <v>0</v>
      </c>
      <c r="C32" s="20">
        <v>0</v>
      </c>
      <c r="D32" s="17"/>
      <c r="E32" s="18" t="s">
        <v>56</v>
      </c>
      <c r="F32" s="20">
        <v>0</v>
      </c>
      <c r="G32" s="20">
        <v>0</v>
      </c>
    </row>
    <row r="33" spans="1:7" s="4" customFormat="1" ht="15">
      <c r="A33" s="19" t="s">
        <v>57</v>
      </c>
      <c r="B33" s="20">
        <v>0</v>
      </c>
      <c r="C33" s="20">
        <v>0</v>
      </c>
      <c r="D33" s="17"/>
      <c r="E33" s="18" t="s">
        <v>58</v>
      </c>
      <c r="F33" s="20">
        <v>0</v>
      </c>
      <c r="G33" s="20">
        <v>0</v>
      </c>
    </row>
    <row r="34" spans="1:7" s="4" customFormat="1" ht="22.5">
      <c r="A34" s="19" t="s">
        <v>59</v>
      </c>
      <c r="B34" s="20">
        <v>0</v>
      </c>
      <c r="C34" s="20">
        <v>0</v>
      </c>
      <c r="D34" s="17"/>
      <c r="E34" s="18" t="s">
        <v>60</v>
      </c>
      <c r="F34" s="20">
        <v>0</v>
      </c>
      <c r="G34" s="20">
        <v>0</v>
      </c>
    </row>
    <row r="35" spans="1:7" s="4" customFormat="1" ht="22.5">
      <c r="A35" s="19" t="s">
        <v>61</v>
      </c>
      <c r="B35" s="20">
        <v>0</v>
      </c>
      <c r="C35" s="20">
        <v>0</v>
      </c>
      <c r="D35" s="17"/>
      <c r="E35" s="18" t="s">
        <v>62</v>
      </c>
      <c r="F35" s="20">
        <v>0</v>
      </c>
      <c r="G35" s="20">
        <v>0</v>
      </c>
    </row>
    <row r="36" spans="1:7" s="4" customFormat="1" ht="15">
      <c r="A36" s="19" t="s">
        <v>63</v>
      </c>
      <c r="B36" s="20">
        <v>0</v>
      </c>
      <c r="C36" s="20">
        <v>0</v>
      </c>
      <c r="D36" s="17"/>
      <c r="E36" s="18" t="s">
        <v>64</v>
      </c>
      <c r="F36" s="20">
        <v>0</v>
      </c>
      <c r="G36" s="20">
        <v>0</v>
      </c>
    </row>
    <row r="37" spans="1:7" s="4" customFormat="1" ht="15">
      <c r="A37" s="19" t="s">
        <v>65</v>
      </c>
      <c r="B37" s="20">
        <f>+B38+B39</f>
        <v>0</v>
      </c>
      <c r="C37" s="20">
        <f>+C38+C39</f>
        <v>0</v>
      </c>
      <c r="D37" s="17"/>
      <c r="E37" s="18" t="s">
        <v>66</v>
      </c>
      <c r="F37" s="20">
        <f>+F38+F39+F40</f>
        <v>0</v>
      </c>
      <c r="G37" s="20">
        <f>+G38+G39+G40</f>
        <v>0</v>
      </c>
    </row>
    <row r="38" spans="1:7" s="4" customFormat="1" ht="22.5">
      <c r="A38" s="19" t="s">
        <v>67</v>
      </c>
      <c r="B38" s="20">
        <v>0</v>
      </c>
      <c r="C38" s="20">
        <v>0</v>
      </c>
      <c r="D38" s="17"/>
      <c r="E38" s="18" t="s">
        <v>68</v>
      </c>
      <c r="F38" s="20">
        <v>0</v>
      </c>
      <c r="G38" s="20">
        <v>0</v>
      </c>
    </row>
    <row r="39" spans="1:7" s="4" customFormat="1" ht="15">
      <c r="A39" s="19" t="s">
        <v>69</v>
      </c>
      <c r="B39" s="20">
        <v>0</v>
      </c>
      <c r="C39" s="20">
        <v>0</v>
      </c>
      <c r="D39" s="17"/>
      <c r="E39" s="18" t="s">
        <v>70</v>
      </c>
      <c r="F39" s="20">
        <v>0</v>
      </c>
      <c r="G39" s="20">
        <v>0</v>
      </c>
    </row>
    <row r="40" spans="1:7" s="4" customFormat="1" ht="15">
      <c r="A40" s="19" t="s">
        <v>71</v>
      </c>
      <c r="B40" s="20">
        <f>+B41+B42+B43+B44</f>
        <v>0</v>
      </c>
      <c r="C40" s="20">
        <f>+C41+C42+C43+C44</f>
        <v>0</v>
      </c>
      <c r="D40" s="17"/>
      <c r="E40" s="18" t="s">
        <v>72</v>
      </c>
      <c r="F40" s="20">
        <v>0</v>
      </c>
      <c r="G40" s="20">
        <v>0</v>
      </c>
    </row>
    <row r="41" spans="1:7" s="4" customFormat="1" ht="15">
      <c r="A41" s="19" t="s">
        <v>73</v>
      </c>
      <c r="B41" s="20">
        <v>0</v>
      </c>
      <c r="C41" s="20">
        <v>0</v>
      </c>
      <c r="D41" s="17"/>
      <c r="E41" s="18" t="s">
        <v>74</v>
      </c>
      <c r="F41" s="20">
        <f>+F42+F43+F44</f>
        <v>0</v>
      </c>
      <c r="G41" s="20">
        <f>+G42+G43+G44</f>
        <v>0</v>
      </c>
    </row>
    <row r="42" spans="1:7" s="4" customFormat="1" ht="15">
      <c r="A42" s="19" t="s">
        <v>75</v>
      </c>
      <c r="B42" s="20">
        <v>0</v>
      </c>
      <c r="C42" s="20">
        <v>0</v>
      </c>
      <c r="D42" s="17"/>
      <c r="E42" s="18" t="s">
        <v>76</v>
      </c>
      <c r="F42" s="20">
        <v>0</v>
      </c>
      <c r="G42" s="20">
        <v>0</v>
      </c>
    </row>
    <row r="43" spans="1:7" s="4" customFormat="1" ht="22.5">
      <c r="A43" s="19" t="s">
        <v>77</v>
      </c>
      <c r="B43" s="20">
        <v>0</v>
      </c>
      <c r="C43" s="20">
        <v>0</v>
      </c>
      <c r="D43" s="17"/>
      <c r="E43" s="18" t="s">
        <v>78</v>
      </c>
      <c r="F43" s="20">
        <v>0</v>
      </c>
      <c r="G43" s="20">
        <v>0</v>
      </c>
    </row>
    <row r="44" spans="1:7" s="4" customFormat="1" ht="15">
      <c r="A44" s="19" t="s">
        <v>79</v>
      </c>
      <c r="B44" s="20">
        <v>0</v>
      </c>
      <c r="C44" s="20">
        <v>0</v>
      </c>
      <c r="D44" s="17"/>
      <c r="E44" s="18" t="s">
        <v>80</v>
      </c>
      <c r="F44" s="20">
        <v>0</v>
      </c>
      <c r="G44" s="20">
        <v>0</v>
      </c>
    </row>
    <row r="45" spans="1:8" s="4" customFormat="1" ht="15">
      <c r="A45" s="19"/>
      <c r="B45" s="20"/>
      <c r="C45" s="21"/>
      <c r="D45" s="22"/>
      <c r="E45" s="23"/>
      <c r="F45" s="21"/>
      <c r="G45" s="21"/>
      <c r="H45" s="10"/>
    </row>
    <row r="46" spans="1:8" s="4" customFormat="1" ht="15">
      <c r="A46" s="15" t="s">
        <v>81</v>
      </c>
      <c r="B46" s="26">
        <f>+B8+B16+B24+B30+B36+B37+B40</f>
        <v>920509</v>
      </c>
      <c r="C46" s="27">
        <f>+C8+C16+C24+C30+C36+C37+C40</f>
        <v>1094614</v>
      </c>
      <c r="D46" s="22"/>
      <c r="E46" s="28" t="s">
        <v>82</v>
      </c>
      <c r="F46" s="27">
        <f>+F8+F18+F22+F25+F26+F30+F37+F41</f>
        <v>113808</v>
      </c>
      <c r="G46" s="27">
        <f>+G8+G18+G22+G25+G26+G30+G37+G41</f>
        <v>48547</v>
      </c>
      <c r="H46" s="10"/>
    </row>
    <row r="47" spans="1:8" s="4" customFormat="1" ht="15.75" thickBot="1">
      <c r="A47" s="29"/>
      <c r="B47" s="30"/>
      <c r="C47" s="31"/>
      <c r="D47" s="32"/>
      <c r="E47" s="33"/>
      <c r="F47" s="31"/>
      <c r="G47" s="31"/>
      <c r="H47" s="10"/>
    </row>
    <row r="48" spans="1:7" s="4" customFormat="1" ht="15">
      <c r="A48" s="34" t="s">
        <v>83</v>
      </c>
      <c r="B48" s="35"/>
      <c r="C48" s="35"/>
      <c r="D48" s="36"/>
      <c r="E48" s="37" t="s">
        <v>84</v>
      </c>
      <c r="F48" s="35"/>
      <c r="G48" s="35"/>
    </row>
    <row r="49" spans="1:7" s="4" customFormat="1" ht="15">
      <c r="A49" s="19" t="s">
        <v>85</v>
      </c>
      <c r="B49" s="20">
        <v>0</v>
      </c>
      <c r="C49" s="20">
        <v>0</v>
      </c>
      <c r="D49" s="17"/>
      <c r="E49" s="18" t="s">
        <v>86</v>
      </c>
      <c r="F49" s="20">
        <v>0</v>
      </c>
      <c r="G49" s="20">
        <v>0</v>
      </c>
    </row>
    <row r="50" spans="1:7" s="4" customFormat="1" ht="15">
      <c r="A50" s="19" t="s">
        <v>87</v>
      </c>
      <c r="B50" s="20">
        <v>0</v>
      </c>
      <c r="C50" s="20">
        <v>0</v>
      </c>
      <c r="D50" s="17"/>
      <c r="E50" s="18" t="s">
        <v>88</v>
      </c>
      <c r="F50" s="20">
        <v>0</v>
      </c>
      <c r="G50" s="20">
        <v>0</v>
      </c>
    </row>
    <row r="51" spans="1:7" s="4" customFormat="1" ht="15">
      <c r="A51" s="19" t="s">
        <v>89</v>
      </c>
      <c r="B51" s="20">
        <v>22687297</v>
      </c>
      <c r="C51" s="20">
        <v>22547371</v>
      </c>
      <c r="D51" s="17"/>
      <c r="E51" s="18" t="s">
        <v>90</v>
      </c>
      <c r="F51" s="20">
        <v>0</v>
      </c>
      <c r="G51" s="20">
        <v>0</v>
      </c>
    </row>
    <row r="52" spans="1:8" s="4" customFormat="1" ht="15">
      <c r="A52" s="19" t="s">
        <v>91</v>
      </c>
      <c r="B52" s="20">
        <v>14983431</v>
      </c>
      <c r="C52" s="20">
        <v>14453004</v>
      </c>
      <c r="D52" s="17"/>
      <c r="E52" s="18" t="s">
        <v>92</v>
      </c>
      <c r="F52" s="20">
        <v>0</v>
      </c>
      <c r="G52" s="20">
        <v>0</v>
      </c>
      <c r="H52" s="146"/>
    </row>
    <row r="53" spans="1:8" s="4" customFormat="1" ht="22.5">
      <c r="A53" s="19" t="s">
        <v>93</v>
      </c>
      <c r="B53" s="20">
        <v>216791</v>
      </c>
      <c r="C53" s="20">
        <v>171581</v>
      </c>
      <c r="D53" s="17"/>
      <c r="E53" s="18" t="s">
        <v>94</v>
      </c>
      <c r="F53" s="20">
        <v>0</v>
      </c>
      <c r="G53" s="20">
        <v>0</v>
      </c>
      <c r="H53" s="146"/>
    </row>
    <row r="54" spans="1:7" s="4" customFormat="1" ht="15">
      <c r="A54" s="19" t="s">
        <v>95</v>
      </c>
      <c r="B54" s="20">
        <v>0</v>
      </c>
      <c r="C54" s="20">
        <v>0</v>
      </c>
      <c r="D54" s="38"/>
      <c r="E54" s="18" t="s">
        <v>96</v>
      </c>
      <c r="F54" s="20">
        <v>0</v>
      </c>
      <c r="G54" s="20">
        <v>0</v>
      </c>
    </row>
    <row r="55" spans="1:7" s="4" customFormat="1" ht="15">
      <c r="A55" s="19" t="s">
        <v>97</v>
      </c>
      <c r="B55" s="20">
        <v>0</v>
      </c>
      <c r="C55" s="20">
        <v>0</v>
      </c>
      <c r="D55" s="38"/>
      <c r="E55" s="16"/>
      <c r="F55" s="20"/>
      <c r="G55" s="20"/>
    </row>
    <row r="56" spans="1:7" s="4" customFormat="1" ht="15">
      <c r="A56" s="19" t="s">
        <v>98</v>
      </c>
      <c r="B56" s="20">
        <v>0</v>
      </c>
      <c r="C56" s="20">
        <v>0</v>
      </c>
      <c r="D56" s="38"/>
      <c r="E56" s="16" t="s">
        <v>99</v>
      </c>
      <c r="F56" s="20">
        <f>+F49+F50+F51+F52+F53+F54</f>
        <v>0</v>
      </c>
      <c r="G56" s="20">
        <f>+G49+G50+G51+G52+G53+G54</f>
        <v>0</v>
      </c>
    </row>
    <row r="57" spans="1:7" s="4" customFormat="1" ht="15">
      <c r="A57" s="19" t="s">
        <v>100</v>
      </c>
      <c r="B57" s="20">
        <v>0</v>
      </c>
      <c r="C57" s="20">
        <v>0</v>
      </c>
      <c r="D57" s="17"/>
      <c r="E57" s="39"/>
      <c r="F57" s="20"/>
      <c r="G57" s="20"/>
    </row>
    <row r="58" spans="1:7" s="4" customFormat="1" ht="15">
      <c r="A58" s="19"/>
      <c r="B58" s="20"/>
      <c r="C58" s="20"/>
      <c r="D58" s="17"/>
      <c r="E58" s="16" t="s">
        <v>101</v>
      </c>
      <c r="F58" s="26">
        <f>+F46+F56</f>
        <v>113808</v>
      </c>
      <c r="G58" s="26">
        <f>+G46+G56</f>
        <v>48547</v>
      </c>
    </row>
    <row r="59" spans="1:7" s="4" customFormat="1" ht="22.5">
      <c r="A59" s="15" t="s">
        <v>102</v>
      </c>
      <c r="B59" s="26">
        <f>+B49+B50+B51+B52+B53+B54+B55+B56+B57</f>
        <v>37887519</v>
      </c>
      <c r="C59" s="26">
        <f>+C49+C50+C51+C52+C53+C54+C55+C56+C57</f>
        <v>37171956</v>
      </c>
      <c r="D59" s="17"/>
      <c r="E59" s="18"/>
      <c r="F59" s="20"/>
      <c r="G59" s="20"/>
    </row>
    <row r="60" spans="1:7" s="4" customFormat="1" ht="15">
      <c r="A60" s="19"/>
      <c r="B60" s="26"/>
      <c r="C60" s="26"/>
      <c r="D60" s="38"/>
      <c r="E60" s="16" t="s">
        <v>103</v>
      </c>
      <c r="F60" s="20"/>
      <c r="G60" s="20"/>
    </row>
    <row r="61" spans="1:9" s="4" customFormat="1" ht="15">
      <c r="A61" s="15" t="s">
        <v>104</v>
      </c>
      <c r="B61" s="26">
        <f>+B46+B59</f>
        <v>38808028</v>
      </c>
      <c r="C61" s="27">
        <f>+C46+C59</f>
        <v>38266570</v>
      </c>
      <c r="D61" s="17"/>
      <c r="E61" s="16"/>
      <c r="F61" s="20"/>
      <c r="G61" s="20"/>
      <c r="I61" s="146"/>
    </row>
    <row r="62" spans="1:7" s="4" customFormat="1" ht="15">
      <c r="A62" s="19"/>
      <c r="B62" s="40"/>
      <c r="C62" s="40"/>
      <c r="D62" s="17"/>
      <c r="E62" s="16" t="s">
        <v>105</v>
      </c>
      <c r="F62" s="26">
        <f>+F63+F64+F65</f>
        <v>24071762</v>
      </c>
      <c r="G62" s="26">
        <f>+G63+G64+G65</f>
        <v>24071762</v>
      </c>
    </row>
    <row r="63" spans="1:7" s="4" customFormat="1" ht="15">
      <c r="A63" s="19"/>
      <c r="B63" s="40"/>
      <c r="C63" s="40"/>
      <c r="D63" s="17"/>
      <c r="E63" s="18" t="s">
        <v>106</v>
      </c>
      <c r="F63" s="20">
        <v>500000</v>
      </c>
      <c r="G63" s="20">
        <v>500000</v>
      </c>
    </row>
    <row r="64" spans="1:7" s="4" customFormat="1" ht="15">
      <c r="A64" s="19"/>
      <c r="B64" s="40"/>
      <c r="C64" s="40"/>
      <c r="D64" s="17"/>
      <c r="E64" s="18" t="s">
        <v>107</v>
      </c>
      <c r="F64" s="20">
        <v>145050</v>
      </c>
      <c r="G64" s="20">
        <v>145050</v>
      </c>
    </row>
    <row r="65" spans="1:7" s="4" customFormat="1" ht="15">
      <c r="A65" s="19"/>
      <c r="B65" s="40"/>
      <c r="C65" s="40"/>
      <c r="D65" s="17"/>
      <c r="E65" s="18" t="s">
        <v>108</v>
      </c>
      <c r="F65" s="20">
        <v>23426712</v>
      </c>
      <c r="G65" s="20">
        <v>23426712</v>
      </c>
    </row>
    <row r="66" spans="1:7" s="4" customFormat="1" ht="15">
      <c r="A66" s="19"/>
      <c r="B66" s="40"/>
      <c r="C66" s="40"/>
      <c r="D66" s="17"/>
      <c r="E66" s="18"/>
      <c r="F66" s="20"/>
      <c r="G66" s="20"/>
    </row>
    <row r="67" spans="1:7" s="4" customFormat="1" ht="22.5">
      <c r="A67" s="19"/>
      <c r="B67" s="40"/>
      <c r="C67" s="40"/>
      <c r="D67" s="17"/>
      <c r="E67" s="16" t="s">
        <v>109</v>
      </c>
      <c r="F67" s="26">
        <f>+F68+F69+F70+F71+F72</f>
        <v>14622458</v>
      </c>
      <c r="G67" s="26">
        <f>+G68+G69+G70+G71+G72</f>
        <v>14146261</v>
      </c>
    </row>
    <row r="68" spans="1:8" s="4" customFormat="1" ht="15">
      <c r="A68" s="19"/>
      <c r="B68" s="40"/>
      <c r="C68" s="40"/>
      <c r="D68" s="17"/>
      <c r="E68" s="18" t="s">
        <v>110</v>
      </c>
      <c r="F68" s="20">
        <v>1115676</v>
      </c>
      <c r="G68" s="20">
        <v>1542871</v>
      </c>
      <c r="H68" s="6"/>
    </row>
    <row r="69" spans="1:7" s="4" customFormat="1" ht="15">
      <c r="A69" s="19"/>
      <c r="B69" s="40"/>
      <c r="C69" s="40"/>
      <c r="D69" s="17"/>
      <c r="E69" s="18" t="s">
        <v>111</v>
      </c>
      <c r="F69" s="20">
        <v>13506782</v>
      </c>
      <c r="G69" s="20">
        <v>12603390</v>
      </c>
    </row>
    <row r="70" spans="1:7" s="4" customFormat="1" ht="15">
      <c r="A70" s="19"/>
      <c r="B70" s="40"/>
      <c r="C70" s="40"/>
      <c r="D70" s="17"/>
      <c r="E70" s="18" t="s">
        <v>112</v>
      </c>
      <c r="F70" s="20">
        <v>0</v>
      </c>
      <c r="G70" s="20">
        <v>0</v>
      </c>
    </row>
    <row r="71" spans="1:7" s="4" customFormat="1" ht="15">
      <c r="A71" s="19"/>
      <c r="B71" s="40"/>
      <c r="C71" s="40"/>
      <c r="D71" s="17"/>
      <c r="E71" s="18" t="s">
        <v>113</v>
      </c>
      <c r="F71" s="20">
        <v>0</v>
      </c>
      <c r="G71" s="20">
        <v>0</v>
      </c>
    </row>
    <row r="72" spans="1:7" s="4" customFormat="1" ht="15">
      <c r="A72" s="19"/>
      <c r="B72" s="40"/>
      <c r="C72" s="40"/>
      <c r="D72" s="17"/>
      <c r="E72" s="18" t="s">
        <v>114</v>
      </c>
      <c r="F72" s="20">
        <v>0</v>
      </c>
      <c r="G72" s="20">
        <v>0</v>
      </c>
    </row>
    <row r="73" spans="1:7" s="4" customFormat="1" ht="15">
      <c r="A73" s="19"/>
      <c r="B73" s="40"/>
      <c r="C73" s="40"/>
      <c r="D73" s="17"/>
      <c r="E73" s="18"/>
      <c r="F73" s="20"/>
      <c r="G73" s="20"/>
    </row>
    <row r="74" spans="1:7" s="4" customFormat="1" ht="22.5">
      <c r="A74" s="19"/>
      <c r="B74" s="40"/>
      <c r="C74" s="40"/>
      <c r="D74" s="17"/>
      <c r="E74" s="16" t="s">
        <v>115</v>
      </c>
      <c r="F74" s="26">
        <f>+F75+F76</f>
        <v>0</v>
      </c>
      <c r="G74" s="26">
        <f>+G75+G76</f>
        <v>0</v>
      </c>
    </row>
    <row r="75" spans="1:7" s="4" customFormat="1" ht="15">
      <c r="A75" s="19"/>
      <c r="B75" s="40"/>
      <c r="C75" s="40"/>
      <c r="D75" s="17"/>
      <c r="E75" s="18" t="s">
        <v>116</v>
      </c>
      <c r="F75" s="20">
        <v>0</v>
      </c>
      <c r="G75" s="20">
        <v>0</v>
      </c>
    </row>
    <row r="76" spans="1:7" s="4" customFormat="1" ht="15">
      <c r="A76" s="19"/>
      <c r="B76" s="40"/>
      <c r="C76" s="40"/>
      <c r="D76" s="17"/>
      <c r="E76" s="18" t="s">
        <v>117</v>
      </c>
      <c r="F76" s="20">
        <v>0</v>
      </c>
      <c r="G76" s="20">
        <v>0</v>
      </c>
    </row>
    <row r="77" spans="1:7" s="4" customFormat="1" ht="15">
      <c r="A77" s="19"/>
      <c r="B77" s="40"/>
      <c r="C77" s="40"/>
      <c r="D77" s="17"/>
      <c r="E77" s="18"/>
      <c r="F77" s="20"/>
      <c r="G77" s="20"/>
    </row>
    <row r="78" spans="1:7" s="4" customFormat="1" ht="15">
      <c r="A78" s="19"/>
      <c r="B78" s="40"/>
      <c r="C78" s="40"/>
      <c r="D78" s="17"/>
      <c r="E78" s="16" t="s">
        <v>118</v>
      </c>
      <c r="F78" s="26">
        <f>+F62+F67+F74</f>
        <v>38694220</v>
      </c>
      <c r="G78" s="26">
        <f>+G62+G67+G74</f>
        <v>38218023</v>
      </c>
    </row>
    <row r="79" spans="1:7" s="4" customFormat="1" ht="15">
      <c r="A79" s="19"/>
      <c r="B79" s="40"/>
      <c r="C79" s="40"/>
      <c r="D79" s="17"/>
      <c r="E79" s="18"/>
      <c r="F79" s="26"/>
      <c r="G79" s="26"/>
    </row>
    <row r="80" spans="1:10" s="4" customFormat="1" ht="15">
      <c r="A80" s="19"/>
      <c r="B80" s="40"/>
      <c r="C80" s="40"/>
      <c r="D80" s="17"/>
      <c r="E80" s="16" t="s">
        <v>119</v>
      </c>
      <c r="F80" s="26">
        <f>+F58+F78</f>
        <v>38808028</v>
      </c>
      <c r="G80" s="26">
        <f>+G58+G78</f>
        <v>38266570</v>
      </c>
      <c r="H80" s="6"/>
      <c r="I80" s="6"/>
      <c r="J80" s="6"/>
    </row>
    <row r="81" spans="1:8" s="4" customFormat="1" ht="15.75" thickBot="1">
      <c r="A81" s="3"/>
      <c r="B81" s="5"/>
      <c r="C81" s="5"/>
      <c r="D81" s="2"/>
      <c r="E81" s="1"/>
      <c r="F81" s="9"/>
      <c r="G81" s="9"/>
      <c r="H81" s="6"/>
    </row>
  </sheetData>
  <mergeCells count="4">
    <mergeCell ref="A1:G1"/>
    <mergeCell ref="A2:G2"/>
    <mergeCell ref="A3:G3"/>
    <mergeCell ref="A4:G4"/>
  </mergeCells>
  <printOptions horizontalCentered="1"/>
  <pageMargins left="0.11811023622047245" right="0.5118110236220472" top="0.5511811023622047" bottom="0.35433070866141736" header="0.31496062992125984" footer="0.31496062992125984"/>
  <pageSetup fitToHeight="2" horizontalDpi="600" verticalDpi="600" orientation="landscape" scale="66" r:id="rId2"/>
  <rowBreaks count="1" manualBreakCount="1">
    <brk id="4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K40"/>
  <sheetViews>
    <sheetView view="pageBreakPreview" zoomScale="140" zoomScaleSheetLayoutView="140" workbookViewId="0" topLeftCell="A10">
      <selection activeCell="G18" sqref="G18"/>
    </sheetView>
  </sheetViews>
  <sheetFormatPr defaultColWidth="11.421875" defaultRowHeight="15"/>
  <cols>
    <col min="1" max="1" width="4.140625" style="7" customWidth="1"/>
    <col min="2" max="2" width="21.140625" style="7" customWidth="1"/>
    <col min="3" max="10" width="11.421875" style="7" customWidth="1"/>
    <col min="11" max="11" width="13.8515625" style="7" bestFit="1" customWidth="1"/>
    <col min="12" max="16384" width="11.421875" style="7" customWidth="1"/>
  </cols>
  <sheetData>
    <row r="1" spans="1:9" ht="12" thickBot="1">
      <c r="A1" s="161" t="str">
        <f>+1!A1:G1</f>
        <v>UNIVERSIDAD POLITECNICA DE TLAXCALA REGION PONIENTE</v>
      </c>
      <c r="B1" s="162"/>
      <c r="C1" s="162"/>
      <c r="D1" s="162"/>
      <c r="E1" s="162"/>
      <c r="F1" s="162"/>
      <c r="G1" s="162"/>
      <c r="H1" s="162"/>
      <c r="I1" s="163"/>
    </row>
    <row r="2" spans="1:9" ht="12" thickBot="1">
      <c r="A2" s="164" t="s">
        <v>120</v>
      </c>
      <c r="B2" s="165"/>
      <c r="C2" s="165"/>
      <c r="D2" s="165"/>
      <c r="E2" s="165"/>
      <c r="F2" s="165"/>
      <c r="G2" s="165"/>
      <c r="H2" s="165"/>
      <c r="I2" s="166"/>
    </row>
    <row r="3" spans="1:9" ht="12" thickBot="1">
      <c r="A3" s="164" t="s">
        <v>443</v>
      </c>
      <c r="B3" s="165"/>
      <c r="C3" s="165"/>
      <c r="D3" s="165"/>
      <c r="E3" s="165"/>
      <c r="F3" s="165"/>
      <c r="G3" s="165"/>
      <c r="H3" s="165"/>
      <c r="I3" s="166"/>
    </row>
    <row r="4" spans="1:9" ht="12" thickBot="1">
      <c r="A4" s="164" t="s">
        <v>1</v>
      </c>
      <c r="B4" s="165"/>
      <c r="C4" s="165"/>
      <c r="D4" s="165"/>
      <c r="E4" s="165"/>
      <c r="F4" s="165"/>
      <c r="G4" s="165"/>
      <c r="H4" s="165"/>
      <c r="I4" s="166"/>
    </row>
    <row r="5" spans="1:9" ht="33.75">
      <c r="A5" s="167" t="s">
        <v>121</v>
      </c>
      <c r="B5" s="168"/>
      <c r="C5" s="41" t="s">
        <v>122</v>
      </c>
      <c r="D5" s="169" t="s">
        <v>123</v>
      </c>
      <c r="E5" s="169" t="s">
        <v>124</v>
      </c>
      <c r="F5" s="169" t="s">
        <v>125</v>
      </c>
      <c r="G5" s="41" t="s">
        <v>126</v>
      </c>
      <c r="H5" s="169" t="s">
        <v>128</v>
      </c>
      <c r="I5" s="169" t="s">
        <v>129</v>
      </c>
    </row>
    <row r="6" spans="1:9" ht="34.5" thickBot="1">
      <c r="A6" s="156"/>
      <c r="B6" s="158"/>
      <c r="C6" s="42" t="s">
        <v>442</v>
      </c>
      <c r="D6" s="170"/>
      <c r="E6" s="170"/>
      <c r="F6" s="170"/>
      <c r="G6" s="42" t="s">
        <v>127</v>
      </c>
      <c r="H6" s="170"/>
      <c r="I6" s="170"/>
    </row>
    <row r="7" spans="1:9" s="44" customFormat="1" ht="15">
      <c r="A7" s="171"/>
      <c r="B7" s="172"/>
      <c r="C7" s="43"/>
      <c r="D7" s="43"/>
      <c r="E7" s="43"/>
      <c r="F7" s="43"/>
      <c r="G7" s="43"/>
      <c r="H7" s="43"/>
      <c r="I7" s="43"/>
    </row>
    <row r="8" spans="1:9" s="44" customFormat="1" ht="15">
      <c r="A8" s="159" t="s">
        <v>130</v>
      </c>
      <c r="B8" s="160"/>
      <c r="C8" s="26">
        <f>+C9+C13</f>
        <v>0</v>
      </c>
      <c r="D8" s="26">
        <f aca="true" t="shared" si="0" ref="D8:I8">+D9+D13</f>
        <v>0</v>
      </c>
      <c r="E8" s="26">
        <f t="shared" si="0"/>
        <v>0</v>
      </c>
      <c r="F8" s="26">
        <f t="shared" si="0"/>
        <v>0</v>
      </c>
      <c r="G8" s="26">
        <f>+C8+D8-E8+F8</f>
        <v>0</v>
      </c>
      <c r="H8" s="26">
        <f t="shared" si="0"/>
        <v>0</v>
      </c>
      <c r="I8" s="26">
        <f t="shared" si="0"/>
        <v>0</v>
      </c>
    </row>
    <row r="9" spans="1:9" s="44" customFormat="1" ht="15">
      <c r="A9" s="159" t="s">
        <v>131</v>
      </c>
      <c r="B9" s="160"/>
      <c r="C9" s="26">
        <f>+C10+C11+C12</f>
        <v>0</v>
      </c>
      <c r="D9" s="26">
        <f aca="true" t="shared" si="1" ref="D9:I9">+D10+D11+D12</f>
        <v>0</v>
      </c>
      <c r="E9" s="26">
        <f t="shared" si="1"/>
        <v>0</v>
      </c>
      <c r="F9" s="26">
        <f t="shared" si="1"/>
        <v>0</v>
      </c>
      <c r="G9" s="26">
        <f>+C9+D9-E9+F9</f>
        <v>0</v>
      </c>
      <c r="H9" s="26">
        <f t="shared" si="1"/>
        <v>0</v>
      </c>
      <c r="I9" s="26">
        <f t="shared" si="1"/>
        <v>0</v>
      </c>
    </row>
    <row r="10" spans="1:9" s="44" customFormat="1" ht="15">
      <c r="A10" s="45"/>
      <c r="B10" s="46" t="s">
        <v>132</v>
      </c>
      <c r="C10" s="20">
        <v>0</v>
      </c>
      <c r="D10" s="20">
        <v>0</v>
      </c>
      <c r="E10" s="20">
        <v>0</v>
      </c>
      <c r="F10" s="20">
        <v>0</v>
      </c>
      <c r="G10" s="20">
        <f aca="true" t="shared" si="2" ref="G10:G18">+C10+D10-E10+F10</f>
        <v>0</v>
      </c>
      <c r="H10" s="20">
        <v>0</v>
      </c>
      <c r="I10" s="20">
        <v>0</v>
      </c>
    </row>
    <row r="11" spans="1:9" s="44" customFormat="1" ht="15">
      <c r="A11" s="47"/>
      <c r="B11" s="46" t="s">
        <v>133</v>
      </c>
      <c r="C11" s="20">
        <v>0</v>
      </c>
      <c r="D11" s="20">
        <v>0</v>
      </c>
      <c r="E11" s="20">
        <v>0</v>
      </c>
      <c r="F11" s="20">
        <v>0</v>
      </c>
      <c r="G11" s="20">
        <f t="shared" si="2"/>
        <v>0</v>
      </c>
      <c r="H11" s="20">
        <v>0</v>
      </c>
      <c r="I11" s="20">
        <v>0</v>
      </c>
    </row>
    <row r="12" spans="1:9" s="44" customFormat="1" ht="22.5">
      <c r="A12" s="47"/>
      <c r="B12" s="46" t="s">
        <v>134</v>
      </c>
      <c r="C12" s="20">
        <v>0</v>
      </c>
      <c r="D12" s="20">
        <v>0</v>
      </c>
      <c r="E12" s="20">
        <v>0</v>
      </c>
      <c r="F12" s="20">
        <v>0</v>
      </c>
      <c r="G12" s="20">
        <f t="shared" si="2"/>
        <v>0</v>
      </c>
      <c r="H12" s="20">
        <v>0</v>
      </c>
      <c r="I12" s="20">
        <v>0</v>
      </c>
    </row>
    <row r="13" spans="1:9" s="44" customFormat="1" ht="15">
      <c r="A13" s="159" t="s">
        <v>135</v>
      </c>
      <c r="B13" s="160"/>
      <c r="C13" s="26">
        <f>+C14+C15+C16</f>
        <v>0</v>
      </c>
      <c r="D13" s="26">
        <f aca="true" t="shared" si="3" ref="D13:I13">+D14+D15+D16</f>
        <v>0</v>
      </c>
      <c r="E13" s="26">
        <f t="shared" si="3"/>
        <v>0</v>
      </c>
      <c r="F13" s="26">
        <f t="shared" si="3"/>
        <v>0</v>
      </c>
      <c r="G13" s="26">
        <f t="shared" si="2"/>
        <v>0</v>
      </c>
      <c r="H13" s="26">
        <f t="shared" si="3"/>
        <v>0</v>
      </c>
      <c r="I13" s="26">
        <f t="shared" si="3"/>
        <v>0</v>
      </c>
    </row>
    <row r="14" spans="1:9" s="44" customFormat="1" ht="15">
      <c r="A14" s="45"/>
      <c r="B14" s="46" t="s">
        <v>136</v>
      </c>
      <c r="C14" s="20">
        <v>0</v>
      </c>
      <c r="D14" s="20">
        <v>0</v>
      </c>
      <c r="E14" s="20">
        <v>0</v>
      </c>
      <c r="F14" s="20">
        <v>0</v>
      </c>
      <c r="G14" s="20">
        <f t="shared" si="2"/>
        <v>0</v>
      </c>
      <c r="H14" s="20">
        <v>0</v>
      </c>
      <c r="I14" s="20">
        <v>0</v>
      </c>
    </row>
    <row r="15" spans="1:9" s="44" customFormat="1" ht="15">
      <c r="A15" s="47"/>
      <c r="B15" s="46" t="s">
        <v>137</v>
      </c>
      <c r="C15" s="20">
        <v>0</v>
      </c>
      <c r="D15" s="20">
        <v>0</v>
      </c>
      <c r="E15" s="20">
        <v>0</v>
      </c>
      <c r="F15" s="20">
        <v>0</v>
      </c>
      <c r="G15" s="20">
        <f t="shared" si="2"/>
        <v>0</v>
      </c>
      <c r="H15" s="20">
        <v>0</v>
      </c>
      <c r="I15" s="20">
        <v>0</v>
      </c>
    </row>
    <row r="16" spans="1:11" s="44" customFormat="1" ht="22.5">
      <c r="A16" s="47"/>
      <c r="B16" s="46" t="s">
        <v>138</v>
      </c>
      <c r="C16" s="20">
        <v>0</v>
      </c>
      <c r="D16" s="20">
        <v>0</v>
      </c>
      <c r="E16" s="20">
        <v>0</v>
      </c>
      <c r="F16" s="20">
        <v>0</v>
      </c>
      <c r="G16" s="20">
        <f t="shared" si="2"/>
        <v>0</v>
      </c>
      <c r="H16" s="20">
        <v>0</v>
      </c>
      <c r="I16" s="20">
        <v>0</v>
      </c>
      <c r="K16" s="48"/>
    </row>
    <row r="17" spans="1:11" s="44" customFormat="1" ht="15">
      <c r="A17" s="159" t="s">
        <v>139</v>
      </c>
      <c r="B17" s="160"/>
      <c r="C17" s="26">
        <v>48547</v>
      </c>
      <c r="D17" s="49">
        <v>0</v>
      </c>
      <c r="E17" s="49">
        <v>0</v>
      </c>
      <c r="F17" s="26">
        <v>0</v>
      </c>
      <c r="G17" s="50">
        <v>113808</v>
      </c>
      <c r="H17" s="49">
        <v>0</v>
      </c>
      <c r="I17" s="49">
        <v>0</v>
      </c>
      <c r="K17" s="51"/>
    </row>
    <row r="18" spans="1:9" s="44" customFormat="1" ht="15">
      <c r="A18" s="47"/>
      <c r="B18" s="46"/>
      <c r="C18" s="52"/>
      <c r="D18" s="52"/>
      <c r="E18" s="52"/>
      <c r="F18" s="52"/>
      <c r="G18" s="53">
        <f t="shared" si="2"/>
        <v>0</v>
      </c>
      <c r="H18" s="52"/>
      <c r="I18" s="52"/>
    </row>
    <row r="19" spans="1:9" s="44" customFormat="1" ht="27.75" customHeight="1">
      <c r="A19" s="159" t="s">
        <v>140</v>
      </c>
      <c r="B19" s="160"/>
      <c r="C19" s="26">
        <f>+C8+C17</f>
        <v>48547</v>
      </c>
      <c r="D19" s="26">
        <f aca="true" t="shared" si="4" ref="D19:H19">+D8+D17</f>
        <v>0</v>
      </c>
      <c r="E19" s="26">
        <f t="shared" si="4"/>
        <v>0</v>
      </c>
      <c r="F19" s="26">
        <f t="shared" si="4"/>
        <v>0</v>
      </c>
      <c r="G19" s="26">
        <f t="shared" si="4"/>
        <v>113808</v>
      </c>
      <c r="H19" s="26">
        <f t="shared" si="4"/>
        <v>0</v>
      </c>
      <c r="I19" s="26">
        <f aca="true" t="shared" si="5" ref="I19">+I8+I17</f>
        <v>0</v>
      </c>
    </row>
    <row r="20" spans="1:9" s="44" customFormat="1" ht="15">
      <c r="A20" s="159"/>
      <c r="B20" s="160"/>
      <c r="C20" s="54"/>
      <c r="D20" s="54"/>
      <c r="E20" s="54"/>
      <c r="F20" s="54"/>
      <c r="G20" s="54"/>
      <c r="H20" s="54"/>
      <c r="I20" s="54"/>
    </row>
    <row r="21" spans="1:9" s="44" customFormat="1" ht="15">
      <c r="A21" s="159" t="s">
        <v>439</v>
      </c>
      <c r="B21" s="160"/>
      <c r="C21" s="26">
        <f>SUM(C22:C24)</f>
        <v>0</v>
      </c>
      <c r="D21" s="26">
        <f aca="true" t="shared" si="6" ref="D21:I21">SUM(D22:D24)</f>
        <v>0</v>
      </c>
      <c r="E21" s="26">
        <f t="shared" si="6"/>
        <v>0</v>
      </c>
      <c r="F21" s="26">
        <f t="shared" si="6"/>
        <v>0</v>
      </c>
      <c r="G21" s="26">
        <f aca="true" t="shared" si="7" ref="G21:G24">+C21+D21-E21+F21</f>
        <v>0</v>
      </c>
      <c r="H21" s="26">
        <f t="shared" si="6"/>
        <v>0</v>
      </c>
      <c r="I21" s="26">
        <f t="shared" si="6"/>
        <v>0</v>
      </c>
    </row>
    <row r="22" spans="1:9" s="44" customFormat="1" ht="15">
      <c r="A22" s="176" t="s">
        <v>141</v>
      </c>
      <c r="B22" s="177"/>
      <c r="C22" s="20">
        <v>0</v>
      </c>
      <c r="D22" s="20">
        <v>0</v>
      </c>
      <c r="E22" s="20">
        <v>0</v>
      </c>
      <c r="F22" s="20">
        <v>0</v>
      </c>
      <c r="G22" s="20">
        <f t="shared" si="7"/>
        <v>0</v>
      </c>
      <c r="H22" s="20">
        <v>0</v>
      </c>
      <c r="I22" s="20">
        <v>0</v>
      </c>
    </row>
    <row r="23" spans="1:9" s="44" customFormat="1" ht="15">
      <c r="A23" s="176" t="s">
        <v>142</v>
      </c>
      <c r="B23" s="177"/>
      <c r="C23" s="20">
        <v>0</v>
      </c>
      <c r="D23" s="20">
        <v>0</v>
      </c>
      <c r="E23" s="20">
        <v>0</v>
      </c>
      <c r="F23" s="20">
        <v>0</v>
      </c>
      <c r="G23" s="20">
        <f t="shared" si="7"/>
        <v>0</v>
      </c>
      <c r="H23" s="20">
        <v>0</v>
      </c>
      <c r="I23" s="20">
        <v>0</v>
      </c>
    </row>
    <row r="24" spans="1:9" s="44" customFormat="1" ht="15">
      <c r="A24" s="176" t="s">
        <v>143</v>
      </c>
      <c r="B24" s="177"/>
      <c r="C24" s="20">
        <v>0</v>
      </c>
      <c r="D24" s="20">
        <v>0</v>
      </c>
      <c r="E24" s="20">
        <v>0</v>
      </c>
      <c r="F24" s="20">
        <v>0</v>
      </c>
      <c r="G24" s="20">
        <f t="shared" si="7"/>
        <v>0</v>
      </c>
      <c r="H24" s="20">
        <v>0</v>
      </c>
      <c r="I24" s="20">
        <v>0</v>
      </c>
    </row>
    <row r="25" spans="1:9" s="44" customFormat="1" ht="15">
      <c r="A25" s="178"/>
      <c r="B25" s="179"/>
      <c r="C25" s="20"/>
      <c r="D25" s="20"/>
      <c r="E25" s="20"/>
      <c r="F25" s="20"/>
      <c r="G25" s="20"/>
      <c r="H25" s="20"/>
      <c r="I25" s="20"/>
    </row>
    <row r="26" spans="1:9" s="44" customFormat="1" ht="25.5" customHeight="1">
      <c r="A26" s="159" t="s">
        <v>144</v>
      </c>
      <c r="B26" s="160"/>
      <c r="C26" s="26">
        <f>SUM(C27:C29)</f>
        <v>0</v>
      </c>
      <c r="D26" s="26">
        <f aca="true" t="shared" si="8" ref="D26">SUM(D27:D29)</f>
        <v>0</v>
      </c>
      <c r="E26" s="26">
        <f aca="true" t="shared" si="9" ref="E26">SUM(E27:E29)</f>
        <v>0</v>
      </c>
      <c r="F26" s="26">
        <f aca="true" t="shared" si="10" ref="F26">SUM(F27:F29)</f>
        <v>0</v>
      </c>
      <c r="G26" s="26">
        <f aca="true" t="shared" si="11" ref="G26">+C26+D26-E26+F26</f>
        <v>0</v>
      </c>
      <c r="H26" s="26">
        <f aca="true" t="shared" si="12" ref="H26">SUM(H27:H29)</f>
        <v>0</v>
      </c>
      <c r="I26" s="26">
        <f aca="true" t="shared" si="13" ref="I26">SUM(I27:I29)</f>
        <v>0</v>
      </c>
    </row>
    <row r="27" spans="1:9" s="44" customFormat="1" ht="15">
      <c r="A27" s="176" t="s">
        <v>145</v>
      </c>
      <c r="B27" s="177"/>
      <c r="C27" s="20">
        <v>0</v>
      </c>
      <c r="D27" s="20">
        <v>0</v>
      </c>
      <c r="E27" s="20">
        <v>0</v>
      </c>
      <c r="F27" s="20">
        <v>0</v>
      </c>
      <c r="G27" s="20">
        <f>+C27+D27-E27+F27</f>
        <v>0</v>
      </c>
      <c r="H27" s="20">
        <v>0</v>
      </c>
      <c r="I27" s="20">
        <v>0</v>
      </c>
    </row>
    <row r="28" spans="1:9" s="44" customFormat="1" ht="15">
      <c r="A28" s="176" t="s">
        <v>146</v>
      </c>
      <c r="B28" s="177"/>
      <c r="C28" s="20">
        <v>0</v>
      </c>
      <c r="D28" s="20">
        <v>0</v>
      </c>
      <c r="E28" s="20">
        <v>0</v>
      </c>
      <c r="F28" s="20">
        <v>0</v>
      </c>
      <c r="G28" s="20">
        <f aca="true" t="shared" si="14" ref="G28:G29">+C28+D28-E28+F28</f>
        <v>0</v>
      </c>
      <c r="H28" s="20">
        <v>0</v>
      </c>
      <c r="I28" s="20">
        <v>0</v>
      </c>
    </row>
    <row r="29" spans="1:9" s="44" customFormat="1" ht="15">
      <c r="A29" s="176" t="s">
        <v>147</v>
      </c>
      <c r="B29" s="177"/>
      <c r="C29" s="20">
        <v>0</v>
      </c>
      <c r="D29" s="20">
        <v>0</v>
      </c>
      <c r="E29" s="20">
        <v>0</v>
      </c>
      <c r="F29" s="20">
        <v>0</v>
      </c>
      <c r="G29" s="20">
        <f t="shared" si="14"/>
        <v>0</v>
      </c>
      <c r="H29" s="20">
        <v>0</v>
      </c>
      <c r="I29" s="20">
        <v>0</v>
      </c>
    </row>
    <row r="30" spans="1:9" s="44" customFormat="1" ht="12" thickBot="1">
      <c r="A30" s="180"/>
      <c r="B30" s="181"/>
      <c r="C30" s="55"/>
      <c r="D30" s="55"/>
      <c r="E30" s="55"/>
      <c r="F30" s="55"/>
      <c r="G30" s="55"/>
      <c r="H30" s="55"/>
      <c r="I30" s="56"/>
    </row>
    <row r="33" ht="12" thickBot="1"/>
    <row r="34" spans="2:7" ht="15" customHeight="1">
      <c r="B34" s="173" t="s">
        <v>148</v>
      </c>
      <c r="C34" s="41" t="s">
        <v>149</v>
      </c>
      <c r="D34" s="41" t="s">
        <v>151</v>
      </c>
      <c r="E34" s="41" t="s">
        <v>154</v>
      </c>
      <c r="F34" s="57" t="s">
        <v>156</v>
      </c>
      <c r="G34" s="41" t="s">
        <v>157</v>
      </c>
    </row>
    <row r="35" spans="2:7" ht="22.5">
      <c r="B35" s="174"/>
      <c r="C35" s="58" t="s">
        <v>150</v>
      </c>
      <c r="D35" s="58" t="s">
        <v>152</v>
      </c>
      <c r="E35" s="58" t="s">
        <v>155</v>
      </c>
      <c r="F35" s="59"/>
      <c r="G35" s="58" t="s">
        <v>158</v>
      </c>
    </row>
    <row r="36" spans="2:7" ht="12" thickBot="1">
      <c r="B36" s="175"/>
      <c r="C36" s="60"/>
      <c r="D36" s="42" t="s">
        <v>153</v>
      </c>
      <c r="E36" s="60"/>
      <c r="F36" s="61"/>
      <c r="G36" s="60"/>
    </row>
    <row r="37" spans="2:7" ht="24.75" customHeight="1">
      <c r="B37" s="62" t="s">
        <v>159</v>
      </c>
      <c r="C37" s="63"/>
      <c r="D37" s="37"/>
      <c r="E37" s="37"/>
      <c r="F37" s="37"/>
      <c r="G37" s="37"/>
    </row>
    <row r="38" spans="2:7" ht="15" customHeight="1">
      <c r="B38" s="19" t="s">
        <v>160</v>
      </c>
      <c r="C38" s="64">
        <v>0</v>
      </c>
      <c r="D38" s="20">
        <v>0</v>
      </c>
      <c r="E38" s="20">
        <v>0</v>
      </c>
      <c r="F38" s="20">
        <v>0</v>
      </c>
      <c r="G38" s="20">
        <v>0</v>
      </c>
    </row>
    <row r="39" spans="2:7" ht="15" customHeight="1">
      <c r="B39" s="19" t="s">
        <v>161</v>
      </c>
      <c r="C39" s="64">
        <v>0</v>
      </c>
      <c r="D39" s="20">
        <v>0</v>
      </c>
      <c r="E39" s="20">
        <v>0</v>
      </c>
      <c r="F39" s="20">
        <v>0</v>
      </c>
      <c r="G39" s="20">
        <v>0</v>
      </c>
    </row>
    <row r="40" spans="2:7" ht="15.75" customHeight="1" thickBot="1">
      <c r="B40" s="29" t="s">
        <v>162</v>
      </c>
      <c r="C40" s="65">
        <v>0</v>
      </c>
      <c r="D40" s="30">
        <v>0</v>
      </c>
      <c r="E40" s="30">
        <v>0</v>
      </c>
      <c r="F40" s="30">
        <v>0</v>
      </c>
      <c r="G40" s="30">
        <v>0</v>
      </c>
    </row>
  </sheetData>
  <mergeCells count="28">
    <mergeCell ref="B34:B3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K20"/>
  <sheetViews>
    <sheetView view="pageBreakPreview" zoomScale="120" zoomScaleSheetLayoutView="120" workbookViewId="0" topLeftCell="A1">
      <selection activeCell="G39" sqref="G39"/>
    </sheetView>
  </sheetViews>
  <sheetFormatPr defaultColWidth="11.421875" defaultRowHeight="15"/>
  <cols>
    <col min="1" max="1" width="27.7109375" style="7" customWidth="1"/>
    <col min="2" max="7" width="11.421875" style="7" customWidth="1"/>
    <col min="8" max="8" width="13.57421875" style="7" customWidth="1"/>
    <col min="9" max="16384" width="11.421875" style="7" customWidth="1"/>
  </cols>
  <sheetData>
    <row r="1" spans="1:11" ht="12" thickBot="1">
      <c r="A1" s="164" t="str">
        <f>+1!A1:G1</f>
        <v>UNIVERSIDAD POLITECNICA DE TLAXCALA REGION PONIENTE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12" thickBot="1">
      <c r="A2" s="164" t="s">
        <v>163</v>
      </c>
      <c r="B2" s="165"/>
      <c r="C2" s="165"/>
      <c r="D2" s="165"/>
      <c r="E2" s="165"/>
      <c r="F2" s="165"/>
      <c r="G2" s="165"/>
      <c r="H2" s="165"/>
      <c r="I2" s="165"/>
      <c r="J2" s="165"/>
      <c r="K2" s="166"/>
    </row>
    <row r="3" spans="1:11" ht="12" thickBot="1">
      <c r="A3" s="164" t="str">
        <f>+2!A3:I3</f>
        <v>Del 1 de enero al 31 de diciembre de 2018</v>
      </c>
      <c r="B3" s="165"/>
      <c r="C3" s="165"/>
      <c r="D3" s="165"/>
      <c r="E3" s="165"/>
      <c r="F3" s="165"/>
      <c r="G3" s="165"/>
      <c r="H3" s="165"/>
      <c r="I3" s="165"/>
      <c r="J3" s="165"/>
      <c r="K3" s="166"/>
    </row>
    <row r="4" spans="1:11" ht="12" thickBot="1">
      <c r="A4" s="164" t="s">
        <v>1</v>
      </c>
      <c r="B4" s="165"/>
      <c r="C4" s="165"/>
      <c r="D4" s="165"/>
      <c r="E4" s="165"/>
      <c r="F4" s="165"/>
      <c r="G4" s="165"/>
      <c r="H4" s="165"/>
      <c r="I4" s="165"/>
      <c r="J4" s="165"/>
      <c r="K4" s="166"/>
    </row>
    <row r="5" spans="1:11" ht="102" thickBot="1">
      <c r="A5" s="61" t="s">
        <v>164</v>
      </c>
      <c r="B5" s="42" t="s">
        <v>165</v>
      </c>
      <c r="C5" s="42" t="s">
        <v>166</v>
      </c>
      <c r="D5" s="42" t="s">
        <v>167</v>
      </c>
      <c r="E5" s="42" t="s">
        <v>168</v>
      </c>
      <c r="F5" s="42" t="s">
        <v>169</v>
      </c>
      <c r="G5" s="42" t="s">
        <v>170</v>
      </c>
      <c r="H5" s="42" t="s">
        <v>171</v>
      </c>
      <c r="I5" s="42" t="s">
        <v>172</v>
      </c>
      <c r="J5" s="42" t="s">
        <v>173</v>
      </c>
      <c r="K5" s="42" t="s">
        <v>174</v>
      </c>
    </row>
    <row r="6" spans="1:11" ht="15">
      <c r="A6" s="15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22.5">
      <c r="A7" s="62" t="s">
        <v>175</v>
      </c>
      <c r="B7" s="26"/>
      <c r="C7" s="26"/>
      <c r="D7" s="26"/>
      <c r="E7" s="26">
        <v>0</v>
      </c>
      <c r="F7" s="26"/>
      <c r="G7" s="26">
        <f aca="true" t="shared" si="0" ref="G7:K7">+G8+G9+G10+G11</f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</row>
    <row r="8" spans="1:11" ht="15">
      <c r="A8" s="25" t="s">
        <v>176</v>
      </c>
      <c r="B8" s="20"/>
      <c r="C8" s="20"/>
      <c r="D8" s="20"/>
      <c r="E8" s="20">
        <v>0</v>
      </c>
      <c r="F8" s="20"/>
      <c r="G8" s="20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15">
      <c r="A9" s="25" t="s">
        <v>177</v>
      </c>
      <c r="B9" s="20"/>
      <c r="C9" s="20"/>
      <c r="D9" s="20"/>
      <c r="E9" s="20">
        <v>0</v>
      </c>
      <c r="F9" s="20"/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15">
      <c r="A10" s="25" t="s">
        <v>178</v>
      </c>
      <c r="B10" s="20"/>
      <c r="C10" s="20"/>
      <c r="D10" s="20"/>
      <c r="E10" s="20">
        <v>0</v>
      </c>
      <c r="F10" s="20"/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15">
      <c r="A11" s="25" t="s">
        <v>179</v>
      </c>
      <c r="B11" s="20"/>
      <c r="C11" s="20"/>
      <c r="D11" s="20"/>
      <c r="E11" s="20">
        <v>0</v>
      </c>
      <c r="F11" s="20"/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15">
      <c r="A12" s="25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22.5">
      <c r="A13" s="62" t="s">
        <v>180</v>
      </c>
      <c r="B13" s="26"/>
      <c r="C13" s="26"/>
      <c r="D13" s="26"/>
      <c r="E13" s="26">
        <f aca="true" t="shared" si="1" ref="E13:K13">+E14+E15+E16+E17</f>
        <v>0</v>
      </c>
      <c r="F13" s="26"/>
      <c r="G13" s="26">
        <f t="shared" si="1"/>
        <v>0</v>
      </c>
      <c r="H13" s="26">
        <f t="shared" si="1"/>
        <v>0</v>
      </c>
      <c r="I13" s="26">
        <f t="shared" si="1"/>
        <v>0</v>
      </c>
      <c r="J13" s="26">
        <f t="shared" si="1"/>
        <v>0</v>
      </c>
      <c r="K13" s="26">
        <f t="shared" si="1"/>
        <v>0</v>
      </c>
    </row>
    <row r="14" spans="1:11" ht="15">
      <c r="A14" s="25" t="s">
        <v>181</v>
      </c>
      <c r="B14" s="20"/>
      <c r="C14" s="20"/>
      <c r="D14" s="20"/>
      <c r="E14" s="20">
        <v>0</v>
      </c>
      <c r="F14" s="20"/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15">
      <c r="A15" s="25" t="s">
        <v>182</v>
      </c>
      <c r="B15" s="20"/>
      <c r="C15" s="20"/>
      <c r="D15" s="20"/>
      <c r="E15" s="20">
        <v>0</v>
      </c>
      <c r="F15" s="20"/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5">
      <c r="A16" s="25" t="s">
        <v>183</v>
      </c>
      <c r="B16" s="20"/>
      <c r="C16" s="20"/>
      <c r="D16" s="20"/>
      <c r="E16" s="20">
        <v>0</v>
      </c>
      <c r="F16" s="20"/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15">
      <c r="A17" s="25" t="s">
        <v>184</v>
      </c>
      <c r="B17" s="20"/>
      <c r="C17" s="20"/>
      <c r="D17" s="20"/>
      <c r="E17" s="20">
        <v>0</v>
      </c>
      <c r="F17" s="2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15">
      <c r="A18" s="25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33.75">
      <c r="A19" s="62" t="s">
        <v>185</v>
      </c>
      <c r="B19" s="26"/>
      <c r="C19" s="26"/>
      <c r="D19" s="26"/>
      <c r="E19" s="26">
        <f aca="true" t="shared" si="2" ref="E19:K19">+E7+E13</f>
        <v>0</v>
      </c>
      <c r="F19" s="26"/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</row>
    <row r="20" spans="1:11" ht="12" thickBot="1">
      <c r="A20" s="29"/>
      <c r="B20" s="67"/>
      <c r="C20" s="67"/>
      <c r="D20" s="67"/>
      <c r="E20" s="67"/>
      <c r="F20" s="67"/>
      <c r="G20" s="67"/>
      <c r="H20" s="67"/>
      <c r="I20" s="67"/>
      <c r="J20" s="67"/>
      <c r="K20" s="67"/>
    </row>
  </sheetData>
  <mergeCells count="4">
    <mergeCell ref="A1:K1"/>
    <mergeCell ref="A2:K2"/>
    <mergeCell ref="A3:K3"/>
    <mergeCell ref="A4:K4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E79"/>
  <sheetViews>
    <sheetView view="pageBreakPreview" zoomScale="140" zoomScaleSheetLayoutView="140" zoomScalePageLayoutView="160" workbookViewId="0" topLeftCell="A61">
      <selection activeCell="D15" sqref="D15"/>
    </sheetView>
  </sheetViews>
  <sheetFormatPr defaultColWidth="11.421875" defaultRowHeight="15"/>
  <cols>
    <col min="1" max="1" width="3.8515625" style="69" customWidth="1"/>
    <col min="2" max="2" width="46.00390625" style="69" customWidth="1"/>
    <col min="3" max="16384" width="11.421875" style="69" customWidth="1"/>
  </cols>
  <sheetData>
    <row r="1" spans="1:5" ht="15">
      <c r="A1" s="182" t="str">
        <f>+1!A1:G1</f>
        <v>UNIVERSIDAD POLITECNICA DE TLAXCALA REGION PONIENTE</v>
      </c>
      <c r="B1" s="183"/>
      <c r="C1" s="183"/>
      <c r="D1" s="183"/>
      <c r="E1" s="184"/>
    </row>
    <row r="2" spans="1:5" ht="15">
      <c r="A2" s="185" t="s">
        <v>186</v>
      </c>
      <c r="B2" s="186"/>
      <c r="C2" s="186"/>
      <c r="D2" s="186"/>
      <c r="E2" s="187"/>
    </row>
    <row r="3" spans="1:5" ht="15">
      <c r="A3" s="185" t="str">
        <f>+2!A3:I3</f>
        <v>Del 1 de enero al 31 de diciembre de 2018</v>
      </c>
      <c r="B3" s="186"/>
      <c r="C3" s="186"/>
      <c r="D3" s="186"/>
      <c r="E3" s="187"/>
    </row>
    <row r="4" spans="1:5" ht="9.75" thickBot="1">
      <c r="A4" s="188" t="s">
        <v>1</v>
      </c>
      <c r="B4" s="189"/>
      <c r="C4" s="189"/>
      <c r="D4" s="189"/>
      <c r="E4" s="190"/>
    </row>
    <row r="5" ht="4.5" customHeight="1" thickBot="1">
      <c r="A5" s="70"/>
    </row>
    <row r="6" spans="1:5" ht="15">
      <c r="A6" s="193" t="s">
        <v>2</v>
      </c>
      <c r="B6" s="194"/>
      <c r="C6" s="71" t="s">
        <v>187</v>
      </c>
      <c r="D6" s="197" t="s">
        <v>189</v>
      </c>
      <c r="E6" s="71" t="s">
        <v>190</v>
      </c>
    </row>
    <row r="7" spans="1:5" ht="9.75" thickBot="1">
      <c r="A7" s="195"/>
      <c r="B7" s="196"/>
      <c r="C7" s="72" t="s">
        <v>188</v>
      </c>
      <c r="D7" s="198"/>
      <c r="E7" s="72" t="s">
        <v>191</v>
      </c>
    </row>
    <row r="8" spans="1:5" ht="9" customHeight="1">
      <c r="A8" s="73"/>
      <c r="B8" s="74"/>
      <c r="C8" s="74"/>
      <c r="D8" s="74"/>
      <c r="E8" s="74"/>
    </row>
    <row r="9" spans="1:5" ht="15">
      <c r="A9" s="73"/>
      <c r="B9" s="75" t="s">
        <v>192</v>
      </c>
      <c r="C9" s="76">
        <f>+C10+C11+C12</f>
        <v>15863492</v>
      </c>
      <c r="D9" s="76">
        <f aca="true" t="shared" si="0" ref="D9:E9">+D10+D11+D12</f>
        <v>19747363</v>
      </c>
      <c r="E9" s="76">
        <f t="shared" si="0"/>
        <v>19747363</v>
      </c>
    </row>
    <row r="10" spans="1:5" ht="13.5" customHeight="1">
      <c r="A10" s="73"/>
      <c r="B10" s="77" t="s">
        <v>193</v>
      </c>
      <c r="C10" s="78">
        <f>+5!D44</f>
        <v>15863492</v>
      </c>
      <c r="D10" s="78">
        <f>+5!G44</f>
        <v>19747363</v>
      </c>
      <c r="E10" s="78">
        <f>+5!H44</f>
        <v>19747363</v>
      </c>
    </row>
    <row r="11" spans="1:5" ht="13.5" customHeight="1">
      <c r="A11" s="73"/>
      <c r="B11" s="77" t="s">
        <v>194</v>
      </c>
      <c r="C11" s="78">
        <f>+5!D68</f>
        <v>0</v>
      </c>
      <c r="D11" s="78">
        <v>0</v>
      </c>
      <c r="E11" s="78">
        <v>0</v>
      </c>
    </row>
    <row r="12" spans="1:5" ht="13.5" customHeight="1">
      <c r="A12" s="73"/>
      <c r="B12" s="77" t="s">
        <v>195</v>
      </c>
      <c r="C12" s="78">
        <f>+5!D70</f>
        <v>0</v>
      </c>
      <c r="D12" s="78">
        <f>+5!G70</f>
        <v>0</v>
      </c>
      <c r="E12" s="78">
        <f>+5!H70</f>
        <v>0</v>
      </c>
    </row>
    <row r="13" spans="1:5" ht="6" customHeight="1">
      <c r="A13" s="73"/>
      <c r="B13" s="74"/>
      <c r="C13" s="74"/>
      <c r="D13" s="74"/>
      <c r="E13" s="74"/>
    </row>
    <row r="14" spans="1:5" ht="15">
      <c r="A14" s="79"/>
      <c r="B14" s="75" t="s">
        <v>440</v>
      </c>
      <c r="C14" s="76">
        <f>+C15+C16</f>
        <v>15863492</v>
      </c>
      <c r="D14" s="76">
        <f aca="true" t="shared" si="1" ref="D14:E14">+D15+D16</f>
        <v>19271894</v>
      </c>
      <c r="E14" s="76">
        <f t="shared" si="1"/>
        <v>19175644</v>
      </c>
    </row>
    <row r="15" spans="1:5" ht="21" customHeight="1">
      <c r="A15" s="73"/>
      <c r="B15" s="77" t="s">
        <v>196</v>
      </c>
      <c r="C15" s="78">
        <f>+6A!C8</f>
        <v>15863492</v>
      </c>
      <c r="D15" s="78">
        <f>+6A!F8</f>
        <v>19271894</v>
      </c>
      <c r="E15" s="78">
        <f>+6A!G8</f>
        <v>19175644</v>
      </c>
    </row>
    <row r="16" spans="1:5" ht="18" customHeight="1">
      <c r="A16" s="73"/>
      <c r="B16" s="77" t="s">
        <v>197</v>
      </c>
      <c r="C16" s="78">
        <f>+6A!C84</f>
        <v>0</v>
      </c>
      <c r="D16" s="78">
        <v>0</v>
      </c>
      <c r="E16" s="78">
        <v>0</v>
      </c>
    </row>
    <row r="17" spans="1:5" ht="6" customHeight="1">
      <c r="A17" s="73"/>
      <c r="B17" s="74"/>
      <c r="C17" s="78"/>
      <c r="D17" s="78"/>
      <c r="E17" s="78"/>
    </row>
    <row r="18" spans="1:5" ht="15">
      <c r="A18" s="73"/>
      <c r="B18" s="75" t="s">
        <v>198</v>
      </c>
      <c r="C18" s="80">
        <f>+C19+C20</f>
        <v>0</v>
      </c>
      <c r="D18" s="76">
        <f>+D19+D20</f>
        <v>0</v>
      </c>
      <c r="E18" s="76">
        <f>+E19+E20</f>
        <v>0</v>
      </c>
    </row>
    <row r="19" spans="1:5" ht="18.75" customHeight="1">
      <c r="A19" s="73"/>
      <c r="B19" s="77" t="s">
        <v>199</v>
      </c>
      <c r="C19" s="81">
        <v>0</v>
      </c>
      <c r="D19" s="78">
        <v>0</v>
      </c>
      <c r="E19" s="78">
        <v>0</v>
      </c>
    </row>
    <row r="20" spans="1:5" ht="20.25" customHeight="1">
      <c r="A20" s="73"/>
      <c r="B20" s="77" t="s">
        <v>200</v>
      </c>
      <c r="C20" s="81">
        <v>0</v>
      </c>
      <c r="D20" s="78">
        <v>0</v>
      </c>
      <c r="E20" s="78">
        <v>0</v>
      </c>
    </row>
    <row r="21" spans="1:5" ht="9" customHeight="1">
      <c r="A21" s="73"/>
      <c r="B21" s="74"/>
      <c r="C21" s="78"/>
      <c r="D21" s="78"/>
      <c r="E21" s="78"/>
    </row>
    <row r="22" spans="1:5" ht="15">
      <c r="A22" s="73"/>
      <c r="B22" s="75" t="s">
        <v>201</v>
      </c>
      <c r="C22" s="76">
        <f>+C9-C14+C18</f>
        <v>0</v>
      </c>
      <c r="D22" s="76">
        <f aca="true" t="shared" si="2" ref="D22:E22">+D9-D14+D18</f>
        <v>475469</v>
      </c>
      <c r="E22" s="76">
        <f t="shared" si="2"/>
        <v>571719</v>
      </c>
    </row>
    <row r="23" spans="1:5" ht="18">
      <c r="A23" s="73"/>
      <c r="B23" s="75" t="s">
        <v>202</v>
      </c>
      <c r="C23" s="76">
        <f>+C22-C12</f>
        <v>0</v>
      </c>
      <c r="D23" s="76">
        <f aca="true" t="shared" si="3" ref="D23:E23">+D22-D12</f>
        <v>475469</v>
      </c>
      <c r="E23" s="76">
        <f t="shared" si="3"/>
        <v>571719</v>
      </c>
    </row>
    <row r="24" spans="1:5" ht="18">
      <c r="A24" s="73"/>
      <c r="B24" s="75" t="s">
        <v>203</v>
      </c>
      <c r="C24" s="76">
        <f>+C23-C18</f>
        <v>0</v>
      </c>
      <c r="D24" s="76">
        <f aca="true" t="shared" si="4" ref="D24:E24">+D23-D18</f>
        <v>475469</v>
      </c>
      <c r="E24" s="76">
        <f t="shared" si="4"/>
        <v>571719</v>
      </c>
    </row>
    <row r="25" spans="1:5" ht="9" customHeight="1" thickBot="1">
      <c r="A25" s="82"/>
      <c r="B25" s="83"/>
      <c r="C25" s="83"/>
      <c r="D25" s="83"/>
      <c r="E25" s="83"/>
    </row>
    <row r="26" ht="4.5" customHeight="1" thickBot="1">
      <c r="A26" s="70"/>
    </row>
    <row r="27" spans="1:5" ht="9.75" thickBot="1">
      <c r="A27" s="199" t="s">
        <v>204</v>
      </c>
      <c r="B27" s="200"/>
      <c r="C27" s="84" t="s">
        <v>205</v>
      </c>
      <c r="D27" s="84" t="s">
        <v>189</v>
      </c>
      <c r="E27" s="84" t="s">
        <v>206</v>
      </c>
    </row>
    <row r="28" spans="1:5" ht="9" customHeight="1">
      <c r="A28" s="73"/>
      <c r="B28" s="74"/>
      <c r="C28" s="74"/>
      <c r="D28" s="74"/>
      <c r="E28" s="74"/>
    </row>
    <row r="29" spans="1:5" ht="15">
      <c r="A29" s="79"/>
      <c r="B29" s="75" t="s">
        <v>207</v>
      </c>
      <c r="C29" s="76">
        <f>+C30+C31</f>
        <v>0</v>
      </c>
      <c r="D29" s="76">
        <f aca="true" t="shared" si="5" ref="D29:E29">+D30+D31</f>
        <v>0</v>
      </c>
      <c r="E29" s="76">
        <f t="shared" si="5"/>
        <v>0</v>
      </c>
    </row>
    <row r="30" spans="1:5" ht="19.5" customHeight="1">
      <c r="A30" s="73"/>
      <c r="B30" s="77" t="s">
        <v>208</v>
      </c>
      <c r="C30" s="78">
        <v>0</v>
      </c>
      <c r="D30" s="78">
        <v>0</v>
      </c>
      <c r="E30" s="78">
        <v>0</v>
      </c>
    </row>
    <row r="31" spans="1:5" ht="13.5" customHeight="1">
      <c r="A31" s="73"/>
      <c r="B31" s="77" t="s">
        <v>209</v>
      </c>
      <c r="C31" s="78">
        <v>0</v>
      </c>
      <c r="D31" s="78">
        <v>0</v>
      </c>
      <c r="E31" s="78">
        <v>0</v>
      </c>
    </row>
    <row r="32" spans="1:5" ht="9" customHeight="1">
      <c r="A32" s="73"/>
      <c r="B32" s="74"/>
      <c r="C32" s="78"/>
      <c r="D32" s="78"/>
      <c r="E32" s="78"/>
    </row>
    <row r="33" spans="1:5" ht="15">
      <c r="A33" s="79"/>
      <c r="B33" s="75" t="s">
        <v>210</v>
      </c>
      <c r="C33" s="76">
        <f>+C24+C29</f>
        <v>0</v>
      </c>
      <c r="D33" s="76">
        <f aca="true" t="shared" si="6" ref="D33:E33">+D24+D29</f>
        <v>475469</v>
      </c>
      <c r="E33" s="76">
        <f t="shared" si="6"/>
        <v>571719</v>
      </c>
    </row>
    <row r="34" spans="1:5" ht="9" customHeight="1" thickBot="1">
      <c r="A34" s="82"/>
      <c r="B34" s="83"/>
      <c r="C34" s="83"/>
      <c r="D34" s="83"/>
      <c r="E34" s="83"/>
    </row>
    <row r="35" ht="4.5" customHeight="1" thickBot="1">
      <c r="A35" s="70"/>
    </row>
    <row r="36" spans="1:5" ht="15">
      <c r="A36" s="193" t="s">
        <v>204</v>
      </c>
      <c r="B36" s="194"/>
      <c r="C36" s="197" t="s">
        <v>211</v>
      </c>
      <c r="D36" s="197" t="s">
        <v>189</v>
      </c>
      <c r="E36" s="71" t="s">
        <v>190</v>
      </c>
    </row>
    <row r="37" spans="1:5" ht="9.75" thickBot="1">
      <c r="A37" s="195"/>
      <c r="B37" s="196"/>
      <c r="C37" s="198"/>
      <c r="D37" s="198"/>
      <c r="E37" s="72" t="s">
        <v>206</v>
      </c>
    </row>
    <row r="38" spans="1:5" ht="9" customHeight="1">
      <c r="A38" s="73"/>
      <c r="B38" s="74"/>
      <c r="C38" s="74"/>
      <c r="D38" s="74"/>
      <c r="E38" s="74"/>
    </row>
    <row r="39" spans="1:5" ht="15">
      <c r="A39" s="79"/>
      <c r="B39" s="75" t="s">
        <v>212</v>
      </c>
      <c r="C39" s="76">
        <f>+C40+C41</f>
        <v>0</v>
      </c>
      <c r="D39" s="76">
        <f aca="true" t="shared" si="7" ref="D39:E39">+D40+D41</f>
        <v>0</v>
      </c>
      <c r="E39" s="76">
        <f t="shared" si="7"/>
        <v>0</v>
      </c>
    </row>
    <row r="40" spans="1:5" ht="18" customHeight="1">
      <c r="A40" s="73"/>
      <c r="B40" s="77" t="s">
        <v>213</v>
      </c>
      <c r="C40" s="78">
        <v>0</v>
      </c>
      <c r="D40" s="78">
        <v>0</v>
      </c>
      <c r="E40" s="78">
        <v>0</v>
      </c>
    </row>
    <row r="41" spans="1:5" ht="20.25" customHeight="1">
      <c r="A41" s="73"/>
      <c r="B41" s="77" t="s">
        <v>214</v>
      </c>
      <c r="C41" s="78">
        <v>0</v>
      </c>
      <c r="D41" s="78">
        <v>0</v>
      </c>
      <c r="E41" s="78">
        <v>0</v>
      </c>
    </row>
    <row r="42" spans="1:5" ht="15">
      <c r="A42" s="79"/>
      <c r="B42" s="75" t="s">
        <v>215</v>
      </c>
      <c r="C42" s="76">
        <f>+C43+C44</f>
        <v>0</v>
      </c>
      <c r="D42" s="76">
        <f aca="true" t="shared" si="8" ref="D42:E42">+D43+D44</f>
        <v>0</v>
      </c>
      <c r="E42" s="76">
        <f t="shared" si="8"/>
        <v>0</v>
      </c>
    </row>
    <row r="43" spans="1:5" ht="13.5" customHeight="1">
      <c r="A43" s="73"/>
      <c r="B43" s="77" t="s">
        <v>216</v>
      </c>
      <c r="C43" s="78">
        <v>0</v>
      </c>
      <c r="D43" s="78">
        <v>0</v>
      </c>
      <c r="E43" s="78">
        <v>0</v>
      </c>
    </row>
    <row r="44" spans="1:5" ht="13.5" customHeight="1">
      <c r="A44" s="73"/>
      <c r="B44" s="77" t="s">
        <v>217</v>
      </c>
      <c r="C44" s="78">
        <v>0</v>
      </c>
      <c r="D44" s="78">
        <v>0</v>
      </c>
      <c r="E44" s="78">
        <v>0</v>
      </c>
    </row>
    <row r="45" spans="1:5" ht="9.75" customHeight="1">
      <c r="A45" s="73"/>
      <c r="B45" s="74"/>
      <c r="C45" s="78"/>
      <c r="D45" s="78"/>
      <c r="E45" s="78"/>
    </row>
    <row r="46" spans="1:5" ht="10.5" customHeight="1">
      <c r="A46" s="79"/>
      <c r="B46" s="75" t="s">
        <v>218</v>
      </c>
      <c r="C46" s="76">
        <f>+C39-C42</f>
        <v>0</v>
      </c>
      <c r="D46" s="76">
        <f aca="true" t="shared" si="9" ref="D46:E46">+D39-D42</f>
        <v>0</v>
      </c>
      <c r="E46" s="76">
        <f t="shared" si="9"/>
        <v>0</v>
      </c>
    </row>
    <row r="47" spans="1:5" ht="8.25" customHeight="1" thickBot="1">
      <c r="A47" s="85"/>
      <c r="B47" s="86"/>
      <c r="C47" s="83"/>
      <c r="D47" s="83"/>
      <c r="E47" s="83"/>
    </row>
    <row r="48" ht="5.25" customHeight="1" thickBot="1">
      <c r="A48" s="70"/>
    </row>
    <row r="49" spans="1:5" ht="15">
      <c r="A49" s="193" t="s">
        <v>204</v>
      </c>
      <c r="B49" s="194"/>
      <c r="C49" s="71" t="s">
        <v>187</v>
      </c>
      <c r="D49" s="197" t="s">
        <v>189</v>
      </c>
      <c r="E49" s="71" t="s">
        <v>190</v>
      </c>
    </row>
    <row r="50" spans="1:5" ht="9.75" thickBot="1">
      <c r="A50" s="195"/>
      <c r="B50" s="196"/>
      <c r="C50" s="72" t="s">
        <v>205</v>
      </c>
      <c r="D50" s="198"/>
      <c r="E50" s="72" t="s">
        <v>206</v>
      </c>
    </row>
    <row r="51" spans="1:5" ht="9" customHeight="1">
      <c r="A51" s="191"/>
      <c r="B51" s="192"/>
      <c r="C51" s="74"/>
      <c r="D51" s="74"/>
      <c r="E51" s="74"/>
    </row>
    <row r="52" spans="1:5" ht="13.5" customHeight="1">
      <c r="A52" s="73"/>
      <c r="B52" s="74" t="s">
        <v>219</v>
      </c>
      <c r="C52" s="78">
        <f>+5!D44</f>
        <v>15863492</v>
      </c>
      <c r="D52" s="78">
        <f>+5!G73</f>
        <v>19747363</v>
      </c>
      <c r="E52" s="78">
        <f>+5!H44</f>
        <v>19747363</v>
      </c>
    </row>
    <row r="53" spans="1:5" ht="20.25" customHeight="1">
      <c r="A53" s="73"/>
      <c r="B53" s="74" t="s">
        <v>220</v>
      </c>
      <c r="C53" s="78">
        <f>+C54-C55</f>
        <v>0</v>
      </c>
      <c r="D53" s="78">
        <f aca="true" t="shared" si="10" ref="D53:E53">+D54-D55</f>
        <v>0</v>
      </c>
      <c r="E53" s="78">
        <f t="shared" si="10"/>
        <v>0</v>
      </c>
    </row>
    <row r="54" spans="1:5" ht="19.5" customHeight="1">
      <c r="A54" s="73"/>
      <c r="B54" s="77" t="s">
        <v>213</v>
      </c>
      <c r="C54" s="78">
        <v>0</v>
      </c>
      <c r="D54" s="78">
        <v>0</v>
      </c>
      <c r="E54" s="78">
        <v>0</v>
      </c>
    </row>
    <row r="55" spans="1:5" ht="13.5" customHeight="1">
      <c r="A55" s="73"/>
      <c r="B55" s="77" t="s">
        <v>216</v>
      </c>
      <c r="C55" s="78">
        <v>0</v>
      </c>
      <c r="D55" s="78">
        <v>0</v>
      </c>
      <c r="E55" s="78">
        <v>0</v>
      </c>
    </row>
    <row r="56" spans="1:5" ht="9" customHeight="1">
      <c r="A56" s="73"/>
      <c r="B56" s="74"/>
      <c r="C56" s="78"/>
      <c r="D56" s="78"/>
      <c r="E56" s="78"/>
    </row>
    <row r="57" spans="1:5" ht="13.5" customHeight="1">
      <c r="A57" s="73"/>
      <c r="B57" s="74" t="s">
        <v>196</v>
      </c>
      <c r="C57" s="78">
        <f>+6A!C8</f>
        <v>15863492</v>
      </c>
      <c r="D57" s="78">
        <f>+6A!F8</f>
        <v>19271894</v>
      </c>
      <c r="E57" s="78">
        <f>+6A!G8</f>
        <v>19175644</v>
      </c>
    </row>
    <row r="58" spans="1:5" ht="9" customHeight="1">
      <c r="A58" s="73"/>
      <c r="B58" s="74"/>
      <c r="C58" s="78"/>
      <c r="D58" s="78"/>
      <c r="E58" s="78"/>
    </row>
    <row r="59" spans="1:5" ht="18.75" customHeight="1">
      <c r="A59" s="73"/>
      <c r="B59" s="74" t="s">
        <v>199</v>
      </c>
      <c r="C59" s="87">
        <v>0</v>
      </c>
      <c r="D59" s="78">
        <v>0</v>
      </c>
      <c r="E59" s="78">
        <v>0</v>
      </c>
    </row>
    <row r="60" spans="1:5" ht="9" customHeight="1">
      <c r="A60" s="73"/>
      <c r="B60" s="74"/>
      <c r="C60" s="78"/>
      <c r="D60" s="78"/>
      <c r="E60" s="78"/>
    </row>
    <row r="61" spans="1:5" ht="18">
      <c r="A61" s="79"/>
      <c r="B61" s="75" t="s">
        <v>221</v>
      </c>
      <c r="C61" s="76">
        <f>+C52+C53-C57-C59</f>
        <v>0</v>
      </c>
      <c r="D61" s="76">
        <f aca="true" t="shared" si="11" ref="D61:E61">+D52+D53-D57-D59</f>
        <v>475469</v>
      </c>
      <c r="E61" s="76">
        <f t="shared" si="11"/>
        <v>571719</v>
      </c>
    </row>
    <row r="62" spans="1:5" ht="18">
      <c r="A62" s="79"/>
      <c r="B62" s="75" t="s">
        <v>222</v>
      </c>
      <c r="C62" s="76">
        <f>+C61-C53</f>
        <v>0</v>
      </c>
      <c r="D62" s="76">
        <f aca="true" t="shared" si="12" ref="D62:E62">+D61-D53</f>
        <v>475469</v>
      </c>
      <c r="E62" s="76">
        <f t="shared" si="12"/>
        <v>571719</v>
      </c>
    </row>
    <row r="63" spans="1:5" ht="9" customHeight="1" thickBot="1">
      <c r="A63" s="82"/>
      <c r="B63" s="83"/>
      <c r="C63" s="83"/>
      <c r="D63" s="83"/>
      <c r="E63" s="83"/>
    </row>
    <row r="64" ht="4.5" customHeight="1" thickBot="1">
      <c r="A64" s="70"/>
    </row>
    <row r="65" spans="1:5" ht="15">
      <c r="A65" s="193" t="s">
        <v>204</v>
      </c>
      <c r="B65" s="194"/>
      <c r="C65" s="197" t="s">
        <v>211</v>
      </c>
      <c r="D65" s="197" t="s">
        <v>189</v>
      </c>
      <c r="E65" s="71" t="s">
        <v>190</v>
      </c>
    </row>
    <row r="66" spans="1:5" ht="9.75" thickBot="1">
      <c r="A66" s="195"/>
      <c r="B66" s="196"/>
      <c r="C66" s="198"/>
      <c r="D66" s="198"/>
      <c r="E66" s="72" t="s">
        <v>206</v>
      </c>
    </row>
    <row r="67" spans="1:5" ht="9" customHeight="1">
      <c r="A67" s="191"/>
      <c r="B67" s="192"/>
      <c r="C67" s="74"/>
      <c r="D67" s="74"/>
      <c r="E67" s="74"/>
    </row>
    <row r="68" spans="1:5" ht="13.5" customHeight="1">
      <c r="A68" s="73"/>
      <c r="B68" s="74" t="s">
        <v>194</v>
      </c>
      <c r="C68" s="78">
        <f>+C11</f>
        <v>0</v>
      </c>
      <c r="D68" s="78">
        <f>+D11</f>
        <v>0</v>
      </c>
      <c r="E68" s="78">
        <f>+E11</f>
        <v>0</v>
      </c>
    </row>
    <row r="69" spans="1:5" ht="20.25" customHeight="1">
      <c r="A69" s="73"/>
      <c r="B69" s="74" t="s">
        <v>223</v>
      </c>
      <c r="C69" s="78">
        <f>+C70-C71</f>
        <v>0</v>
      </c>
      <c r="D69" s="78">
        <f aca="true" t="shared" si="13" ref="D69:E69">+D70-D71</f>
        <v>0</v>
      </c>
      <c r="E69" s="78">
        <f t="shared" si="13"/>
        <v>0</v>
      </c>
    </row>
    <row r="70" spans="1:5" ht="21" customHeight="1">
      <c r="A70" s="73"/>
      <c r="B70" s="77" t="s">
        <v>214</v>
      </c>
      <c r="C70" s="78">
        <v>0</v>
      </c>
      <c r="D70" s="78">
        <v>0</v>
      </c>
      <c r="E70" s="78">
        <v>0</v>
      </c>
    </row>
    <row r="71" spans="1:5" ht="13.5" customHeight="1">
      <c r="A71" s="73"/>
      <c r="B71" s="77" t="s">
        <v>217</v>
      </c>
      <c r="C71" s="78">
        <v>0</v>
      </c>
      <c r="D71" s="78">
        <v>0</v>
      </c>
      <c r="E71" s="78">
        <v>0</v>
      </c>
    </row>
    <row r="72" spans="1:5" ht="9" customHeight="1">
      <c r="A72" s="73"/>
      <c r="B72" s="74"/>
      <c r="C72" s="78"/>
      <c r="D72" s="78"/>
      <c r="E72" s="78"/>
    </row>
    <row r="73" spans="1:5" ht="13.5" customHeight="1">
      <c r="A73" s="73"/>
      <c r="B73" s="74" t="s">
        <v>224</v>
      </c>
      <c r="C73" s="78">
        <f>+6A!C84</f>
        <v>0</v>
      </c>
      <c r="D73" s="78">
        <f>+6A!F84</f>
        <v>0</v>
      </c>
      <c r="E73" s="78">
        <f>+6A!G84</f>
        <v>0</v>
      </c>
    </row>
    <row r="74" spans="1:5" ht="9" customHeight="1">
      <c r="A74" s="73"/>
      <c r="B74" s="74"/>
      <c r="C74" s="78"/>
      <c r="D74" s="78"/>
      <c r="E74" s="78"/>
    </row>
    <row r="75" spans="1:5" ht="18" customHeight="1">
      <c r="A75" s="73"/>
      <c r="B75" s="74" t="s">
        <v>200</v>
      </c>
      <c r="C75" s="87">
        <v>0</v>
      </c>
      <c r="D75" s="78">
        <v>0</v>
      </c>
      <c r="E75" s="78">
        <v>0</v>
      </c>
    </row>
    <row r="76" spans="1:5" ht="9" customHeight="1">
      <c r="A76" s="73"/>
      <c r="B76" s="74"/>
      <c r="C76" s="78"/>
      <c r="D76" s="78"/>
      <c r="E76" s="78"/>
    </row>
    <row r="77" spans="1:5" ht="18">
      <c r="A77" s="79"/>
      <c r="B77" s="75" t="s">
        <v>225</v>
      </c>
      <c r="C77" s="76">
        <f>+C68+C69-C73+C75</f>
        <v>0</v>
      </c>
      <c r="D77" s="76">
        <f aca="true" t="shared" si="14" ref="D77:E77">+D68+D69-D73+D75</f>
        <v>0</v>
      </c>
      <c r="E77" s="76">
        <f t="shared" si="14"/>
        <v>0</v>
      </c>
    </row>
    <row r="78" spans="1:5" ht="24" customHeight="1">
      <c r="A78" s="79"/>
      <c r="B78" s="75" t="s">
        <v>226</v>
      </c>
      <c r="C78" s="76">
        <f>+C77-C69</f>
        <v>0</v>
      </c>
      <c r="D78" s="76">
        <f aca="true" t="shared" si="15" ref="D78:E78">+D77-D69</f>
        <v>0</v>
      </c>
      <c r="E78" s="76">
        <f t="shared" si="15"/>
        <v>0</v>
      </c>
    </row>
    <row r="79" spans="1:5" ht="7.5" customHeight="1" thickBot="1">
      <c r="A79" s="85"/>
      <c r="B79" s="86"/>
      <c r="C79" s="86"/>
      <c r="D79" s="86"/>
      <c r="E79" s="86"/>
    </row>
  </sheetData>
  <mergeCells count="17">
    <mergeCell ref="A67:B67"/>
    <mergeCell ref="C36:C37"/>
    <mergeCell ref="D36:D37"/>
    <mergeCell ref="A6:B7"/>
    <mergeCell ref="C65:C66"/>
    <mergeCell ref="D65:D66"/>
    <mergeCell ref="A27:B27"/>
    <mergeCell ref="A36:B37"/>
    <mergeCell ref="D6:D7"/>
    <mergeCell ref="A65:B66"/>
    <mergeCell ref="A1:E1"/>
    <mergeCell ref="A2:E2"/>
    <mergeCell ref="A3:E3"/>
    <mergeCell ref="A4:E4"/>
    <mergeCell ref="A51:B51"/>
    <mergeCell ref="A49:B50"/>
    <mergeCell ref="D49:D50"/>
  </mergeCells>
  <printOptions horizontalCentered="1"/>
  <pageMargins left="0.7086614173228347" right="0.7086614173228347" top="0.15748031496062992" bottom="0" header="0.31496062992125984" footer="0.31496062992125984"/>
  <pageSetup fitToHeight="2" horizontalDpi="600" verticalDpi="600" orientation="portrait" r:id="rId2"/>
  <rowBreaks count="1" manualBreakCount="1">
    <brk id="6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S79"/>
  <sheetViews>
    <sheetView view="pageBreakPreview" zoomScale="120" zoomScaleSheetLayoutView="120" workbookViewId="0" topLeftCell="A1">
      <selection activeCell="G44" sqref="G44"/>
    </sheetView>
  </sheetViews>
  <sheetFormatPr defaultColWidth="11.421875" defaultRowHeight="15"/>
  <cols>
    <col min="1" max="1" width="4.421875" style="7" customWidth="1"/>
    <col min="2" max="2" width="6.421875" style="7" customWidth="1"/>
    <col min="3" max="3" width="41.140625" style="7" customWidth="1"/>
    <col min="4" max="4" width="11.7109375" style="7" bestFit="1" customWidth="1"/>
    <col min="5" max="5" width="11.57421875" style="7" bestFit="1" customWidth="1"/>
    <col min="6" max="6" width="11.7109375" style="7" bestFit="1" customWidth="1"/>
    <col min="7" max="9" width="11.57421875" style="7" bestFit="1" customWidth="1"/>
    <col min="10" max="10" width="1.421875" style="7" customWidth="1"/>
    <col min="11" max="11" width="13.140625" style="7" bestFit="1" customWidth="1"/>
    <col min="12" max="12" width="14.140625" style="7" bestFit="1" customWidth="1"/>
    <col min="13" max="14" width="11.421875" style="7" customWidth="1"/>
    <col min="15" max="15" width="14.140625" style="7" bestFit="1" customWidth="1"/>
    <col min="16" max="16" width="13.140625" style="7" bestFit="1" customWidth="1"/>
    <col min="17" max="16384" width="11.421875" style="7" customWidth="1"/>
  </cols>
  <sheetData>
    <row r="1" spans="1:9" ht="15">
      <c r="A1" s="150" t="str">
        <f>+4!A1:E1</f>
        <v>UNIVERSIDAD POLITECNICA DE TLAXCALA REGION PONIENTE</v>
      </c>
      <c r="B1" s="151"/>
      <c r="C1" s="151"/>
      <c r="D1" s="151"/>
      <c r="E1" s="151"/>
      <c r="F1" s="151"/>
      <c r="G1" s="151"/>
      <c r="H1" s="151"/>
      <c r="I1" s="152"/>
    </row>
    <row r="2" spans="1:9" ht="15">
      <c r="A2" s="201" t="s">
        <v>227</v>
      </c>
      <c r="B2" s="202"/>
      <c r="C2" s="202"/>
      <c r="D2" s="202"/>
      <c r="E2" s="202"/>
      <c r="F2" s="202"/>
      <c r="G2" s="202"/>
      <c r="H2" s="202"/>
      <c r="I2" s="203"/>
    </row>
    <row r="3" spans="1:9" ht="15">
      <c r="A3" s="201" t="str">
        <f>+2!A3:I3</f>
        <v>Del 1 de enero al 31 de diciembre de 2018</v>
      </c>
      <c r="B3" s="202"/>
      <c r="C3" s="202"/>
      <c r="D3" s="202"/>
      <c r="E3" s="202"/>
      <c r="F3" s="202"/>
      <c r="G3" s="202"/>
      <c r="H3" s="202"/>
      <c r="I3" s="203"/>
    </row>
    <row r="4" spans="1:9" ht="12" thickBot="1">
      <c r="A4" s="204" t="s">
        <v>1</v>
      </c>
      <c r="B4" s="205"/>
      <c r="C4" s="205"/>
      <c r="D4" s="205"/>
      <c r="E4" s="205"/>
      <c r="F4" s="205"/>
      <c r="G4" s="205"/>
      <c r="H4" s="205"/>
      <c r="I4" s="206"/>
    </row>
    <row r="5" spans="1:9" ht="12" thickBot="1">
      <c r="A5" s="150"/>
      <c r="B5" s="151"/>
      <c r="C5" s="152"/>
      <c r="D5" s="161" t="s">
        <v>228</v>
      </c>
      <c r="E5" s="162"/>
      <c r="F5" s="162"/>
      <c r="G5" s="162"/>
      <c r="H5" s="163"/>
      <c r="I5" s="173" t="s">
        <v>229</v>
      </c>
    </row>
    <row r="6" spans="1:9" ht="15">
      <c r="A6" s="201" t="s">
        <v>204</v>
      </c>
      <c r="B6" s="202"/>
      <c r="C6" s="203"/>
      <c r="D6" s="173" t="s">
        <v>231</v>
      </c>
      <c r="E6" s="169" t="s">
        <v>232</v>
      </c>
      <c r="F6" s="173" t="s">
        <v>233</v>
      </c>
      <c r="G6" s="173" t="s">
        <v>189</v>
      </c>
      <c r="H6" s="173" t="s">
        <v>234</v>
      </c>
      <c r="I6" s="174"/>
    </row>
    <row r="7" spans="1:9" ht="12" thickBot="1">
      <c r="A7" s="204" t="s">
        <v>230</v>
      </c>
      <c r="B7" s="205"/>
      <c r="C7" s="206"/>
      <c r="D7" s="175"/>
      <c r="E7" s="170"/>
      <c r="F7" s="175"/>
      <c r="G7" s="175"/>
      <c r="H7" s="175"/>
      <c r="I7" s="175"/>
    </row>
    <row r="8" spans="1:9" s="44" customFormat="1" ht="15">
      <c r="A8" s="209"/>
      <c r="B8" s="210"/>
      <c r="C8" s="211"/>
      <c r="D8" s="93"/>
      <c r="E8" s="93"/>
      <c r="F8" s="93"/>
      <c r="G8" s="93"/>
      <c r="H8" s="93"/>
      <c r="I8" s="93"/>
    </row>
    <row r="9" spans="1:9" s="44" customFormat="1" ht="15">
      <c r="A9" s="212" t="s">
        <v>235</v>
      </c>
      <c r="B9" s="213"/>
      <c r="C9" s="214"/>
      <c r="D9" s="93"/>
      <c r="E9" s="93"/>
      <c r="F9" s="93"/>
      <c r="G9" s="93"/>
      <c r="H9" s="93"/>
      <c r="I9" s="93"/>
    </row>
    <row r="10" spans="1:9" s="44" customFormat="1" ht="12.75" customHeight="1">
      <c r="A10" s="94"/>
      <c r="B10" s="207" t="s">
        <v>236</v>
      </c>
      <c r="C10" s="208"/>
      <c r="D10" s="20">
        <v>0</v>
      </c>
      <c r="E10" s="20">
        <v>0</v>
      </c>
      <c r="F10" s="20">
        <f>+D10+E10</f>
        <v>0</v>
      </c>
      <c r="G10" s="20">
        <v>0</v>
      </c>
      <c r="H10" s="20">
        <v>0</v>
      </c>
      <c r="I10" s="20">
        <f>+H10-D10</f>
        <v>0</v>
      </c>
    </row>
    <row r="11" spans="1:9" s="44" customFormat="1" ht="12.75" customHeight="1">
      <c r="A11" s="94"/>
      <c r="B11" s="207" t="s">
        <v>237</v>
      </c>
      <c r="C11" s="208"/>
      <c r="D11" s="20">
        <v>0</v>
      </c>
      <c r="E11" s="20">
        <v>0</v>
      </c>
      <c r="F11" s="20">
        <f aca="true" t="shared" si="0" ref="F11:F41">+D11+E11</f>
        <v>0</v>
      </c>
      <c r="G11" s="20">
        <v>0</v>
      </c>
      <c r="H11" s="20">
        <v>0</v>
      </c>
      <c r="I11" s="20">
        <f aca="true" t="shared" si="1" ref="I11:I15">+H11-D11</f>
        <v>0</v>
      </c>
    </row>
    <row r="12" spans="1:9" s="44" customFormat="1" ht="12.75" customHeight="1">
      <c r="A12" s="94"/>
      <c r="B12" s="207" t="s">
        <v>238</v>
      </c>
      <c r="C12" s="208"/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</row>
    <row r="13" spans="1:9" s="44" customFormat="1" ht="12.75" customHeight="1">
      <c r="A13" s="94"/>
      <c r="B13" s="207" t="s">
        <v>239</v>
      </c>
      <c r="C13" s="208"/>
      <c r="D13" s="20">
        <v>0</v>
      </c>
      <c r="E13" s="20">
        <v>0</v>
      </c>
      <c r="F13" s="20">
        <f t="shared" si="0"/>
        <v>0</v>
      </c>
      <c r="G13" s="20">
        <v>35529</v>
      </c>
      <c r="H13" s="20">
        <v>35529</v>
      </c>
      <c r="I13" s="20">
        <f t="shared" si="1"/>
        <v>35529</v>
      </c>
    </row>
    <row r="14" spans="1:9" s="44" customFormat="1" ht="12.75" customHeight="1">
      <c r="A14" s="94"/>
      <c r="B14" s="207" t="s">
        <v>240</v>
      </c>
      <c r="C14" s="208"/>
      <c r="D14" s="20">
        <v>0</v>
      </c>
      <c r="E14" s="20">
        <v>0</v>
      </c>
      <c r="F14" s="20">
        <f t="shared" si="0"/>
        <v>0</v>
      </c>
      <c r="G14" s="20">
        <v>0</v>
      </c>
      <c r="H14" s="20">
        <v>0</v>
      </c>
      <c r="I14" s="20">
        <f t="shared" si="1"/>
        <v>0</v>
      </c>
    </row>
    <row r="15" spans="1:9" s="44" customFormat="1" ht="12.75" customHeight="1">
      <c r="A15" s="94"/>
      <c r="B15" s="207" t="s">
        <v>241</v>
      </c>
      <c r="C15" s="208"/>
      <c r="D15" s="20">
        <v>0</v>
      </c>
      <c r="E15" s="20">
        <v>0</v>
      </c>
      <c r="F15" s="20">
        <f t="shared" si="0"/>
        <v>0</v>
      </c>
      <c r="G15" s="20">
        <v>0</v>
      </c>
      <c r="H15" s="20">
        <v>0</v>
      </c>
      <c r="I15" s="20">
        <f t="shared" si="1"/>
        <v>0</v>
      </c>
    </row>
    <row r="16" spans="1:9" s="44" customFormat="1" ht="12.75" customHeight="1">
      <c r="A16" s="94"/>
      <c r="B16" s="207" t="s">
        <v>242</v>
      </c>
      <c r="C16" s="208"/>
      <c r="D16" s="20">
        <v>0</v>
      </c>
      <c r="E16" s="20">
        <v>0</v>
      </c>
      <c r="F16" s="20">
        <f t="shared" si="0"/>
        <v>0</v>
      </c>
      <c r="G16" s="20">
        <v>0</v>
      </c>
      <c r="H16" s="20">
        <v>0</v>
      </c>
      <c r="I16" s="20">
        <f aca="true" t="shared" si="2" ref="I16:I41">+H16-D16</f>
        <v>0</v>
      </c>
    </row>
    <row r="17" spans="1:9" s="44" customFormat="1" ht="12.75" customHeight="1">
      <c r="A17" s="215"/>
      <c r="B17" s="207" t="s">
        <v>243</v>
      </c>
      <c r="C17" s="208"/>
      <c r="D17" s="20">
        <f>+D19+D20+D21+D22+D23+D24+D25+D26+D27+D28+D29</f>
        <v>9650138</v>
      </c>
      <c r="E17" s="20">
        <f>+E19+E20+E21+E22+E23+E24+E25+E26+E27+E28+E29</f>
        <v>2376911</v>
      </c>
      <c r="F17" s="20">
        <f t="shared" si="0"/>
        <v>12027049</v>
      </c>
      <c r="G17" s="20">
        <f>SUM(G19:G29)</f>
        <v>12027049</v>
      </c>
      <c r="H17" s="20">
        <f>SUM(H19:H29)</f>
        <v>12027049</v>
      </c>
      <c r="I17" s="20">
        <f t="shared" si="2"/>
        <v>2376911</v>
      </c>
    </row>
    <row r="18" spans="1:9" s="44" customFormat="1" ht="12.75" customHeight="1">
      <c r="A18" s="215"/>
      <c r="B18" s="207" t="s">
        <v>244</v>
      </c>
      <c r="C18" s="208"/>
      <c r="D18" s="20"/>
      <c r="E18" s="20"/>
      <c r="F18" s="20"/>
      <c r="G18" s="20"/>
      <c r="H18" s="20"/>
      <c r="I18" s="20"/>
    </row>
    <row r="19" spans="1:9" s="44" customFormat="1" ht="12.75" customHeight="1">
      <c r="A19" s="94"/>
      <c r="B19" s="96"/>
      <c r="C19" s="97" t="s">
        <v>245</v>
      </c>
      <c r="D19" s="20">
        <v>9650138</v>
      </c>
      <c r="E19" s="20">
        <v>2376911</v>
      </c>
      <c r="F19" s="20">
        <f t="shared" si="0"/>
        <v>12027049</v>
      </c>
      <c r="G19" s="20">
        <v>12027049</v>
      </c>
      <c r="H19" s="20">
        <v>12027049</v>
      </c>
      <c r="I19" s="20">
        <f t="shared" si="2"/>
        <v>2376911</v>
      </c>
    </row>
    <row r="20" spans="1:9" s="44" customFormat="1" ht="12.75" customHeight="1">
      <c r="A20" s="94"/>
      <c r="B20" s="96"/>
      <c r="C20" s="97" t="s">
        <v>246</v>
      </c>
      <c r="D20" s="20">
        <v>0</v>
      </c>
      <c r="E20" s="20">
        <v>0</v>
      </c>
      <c r="F20" s="20">
        <f t="shared" si="0"/>
        <v>0</v>
      </c>
      <c r="G20" s="20">
        <v>0</v>
      </c>
      <c r="H20" s="20">
        <v>0</v>
      </c>
      <c r="I20" s="20">
        <f t="shared" si="2"/>
        <v>0</v>
      </c>
    </row>
    <row r="21" spans="1:9" s="44" customFormat="1" ht="12.75" customHeight="1">
      <c r="A21" s="94"/>
      <c r="B21" s="96"/>
      <c r="C21" s="97" t="s">
        <v>247</v>
      </c>
      <c r="D21" s="20">
        <v>0</v>
      </c>
      <c r="E21" s="20">
        <v>0</v>
      </c>
      <c r="F21" s="20">
        <f t="shared" si="0"/>
        <v>0</v>
      </c>
      <c r="G21" s="20">
        <v>0</v>
      </c>
      <c r="H21" s="20">
        <v>0</v>
      </c>
      <c r="I21" s="20">
        <f t="shared" si="2"/>
        <v>0</v>
      </c>
    </row>
    <row r="22" spans="1:9" s="44" customFormat="1" ht="12.75" customHeight="1">
      <c r="A22" s="94"/>
      <c r="B22" s="96"/>
      <c r="C22" s="97" t="s">
        <v>248</v>
      </c>
      <c r="D22" s="20">
        <v>0</v>
      </c>
      <c r="E22" s="20">
        <v>0</v>
      </c>
      <c r="F22" s="20">
        <f t="shared" si="0"/>
        <v>0</v>
      </c>
      <c r="G22" s="20">
        <v>0</v>
      </c>
      <c r="H22" s="20">
        <v>0</v>
      </c>
      <c r="I22" s="20">
        <f t="shared" si="2"/>
        <v>0</v>
      </c>
    </row>
    <row r="23" spans="1:9" s="44" customFormat="1" ht="12.75" customHeight="1">
      <c r="A23" s="94"/>
      <c r="B23" s="96"/>
      <c r="C23" s="97" t="s">
        <v>249</v>
      </c>
      <c r="D23" s="20">
        <v>0</v>
      </c>
      <c r="E23" s="20">
        <v>0</v>
      </c>
      <c r="F23" s="20">
        <f t="shared" si="0"/>
        <v>0</v>
      </c>
      <c r="G23" s="20">
        <v>0</v>
      </c>
      <c r="H23" s="20">
        <v>0</v>
      </c>
      <c r="I23" s="20">
        <f t="shared" si="2"/>
        <v>0</v>
      </c>
    </row>
    <row r="24" spans="1:9" s="44" customFormat="1" ht="12.75" customHeight="1">
      <c r="A24" s="94"/>
      <c r="B24" s="96"/>
      <c r="C24" s="97" t="s">
        <v>250</v>
      </c>
      <c r="D24" s="20">
        <v>0</v>
      </c>
      <c r="E24" s="20">
        <v>0</v>
      </c>
      <c r="F24" s="20">
        <f t="shared" si="0"/>
        <v>0</v>
      </c>
      <c r="G24" s="20">
        <v>0</v>
      </c>
      <c r="H24" s="20">
        <v>0</v>
      </c>
      <c r="I24" s="20">
        <f t="shared" si="2"/>
        <v>0</v>
      </c>
    </row>
    <row r="25" spans="1:18" s="44" customFormat="1" ht="12.75" customHeight="1">
      <c r="A25" s="94"/>
      <c r="B25" s="96"/>
      <c r="C25" s="97" t="s">
        <v>251</v>
      </c>
      <c r="D25" s="20">
        <v>0</v>
      </c>
      <c r="E25" s="20">
        <v>0</v>
      </c>
      <c r="F25" s="20">
        <f t="shared" si="0"/>
        <v>0</v>
      </c>
      <c r="G25" s="20">
        <v>0</v>
      </c>
      <c r="H25" s="20">
        <v>0</v>
      </c>
      <c r="I25" s="20">
        <f t="shared" si="2"/>
        <v>0</v>
      </c>
      <c r="L25" s="98"/>
      <c r="M25" s="98"/>
      <c r="N25" s="98"/>
      <c r="O25" s="98"/>
      <c r="P25" s="98"/>
      <c r="Q25" s="98"/>
      <c r="R25" s="98"/>
    </row>
    <row r="26" spans="1:18" s="44" customFormat="1" ht="12.75" customHeight="1">
      <c r="A26" s="94"/>
      <c r="B26" s="96"/>
      <c r="C26" s="97" t="s">
        <v>252</v>
      </c>
      <c r="D26" s="20">
        <v>0</v>
      </c>
      <c r="E26" s="20">
        <v>0</v>
      </c>
      <c r="F26" s="20">
        <f t="shared" si="0"/>
        <v>0</v>
      </c>
      <c r="G26" s="20">
        <v>0</v>
      </c>
      <c r="H26" s="20">
        <v>0</v>
      </c>
      <c r="I26" s="20">
        <f t="shared" si="2"/>
        <v>0</v>
      </c>
      <c r="L26" s="98"/>
      <c r="M26" s="98"/>
      <c r="N26" s="98"/>
      <c r="O26" s="98"/>
      <c r="P26" s="98"/>
      <c r="Q26" s="98"/>
      <c r="R26" s="98"/>
    </row>
    <row r="27" spans="1:18" s="44" customFormat="1" ht="12.75" customHeight="1">
      <c r="A27" s="94"/>
      <c r="B27" s="96"/>
      <c r="C27" s="97" t="s">
        <v>253</v>
      </c>
      <c r="D27" s="20">
        <v>0</v>
      </c>
      <c r="E27" s="20">
        <v>0</v>
      </c>
      <c r="F27" s="20">
        <f t="shared" si="0"/>
        <v>0</v>
      </c>
      <c r="G27" s="20">
        <v>0</v>
      </c>
      <c r="H27" s="20">
        <v>0</v>
      </c>
      <c r="I27" s="20">
        <f t="shared" si="2"/>
        <v>0</v>
      </c>
      <c r="L27" s="98"/>
      <c r="M27" s="98"/>
      <c r="N27" s="98"/>
      <c r="O27" s="98"/>
      <c r="P27" s="98"/>
      <c r="Q27" s="98"/>
      <c r="R27" s="98"/>
    </row>
    <row r="28" spans="1:18" s="44" customFormat="1" ht="12.75" customHeight="1">
      <c r="A28" s="94"/>
      <c r="B28" s="96"/>
      <c r="C28" s="97" t="s">
        <v>254</v>
      </c>
      <c r="D28" s="20">
        <v>0</v>
      </c>
      <c r="E28" s="20">
        <v>0</v>
      </c>
      <c r="F28" s="20">
        <f t="shared" si="0"/>
        <v>0</v>
      </c>
      <c r="G28" s="20">
        <v>0</v>
      </c>
      <c r="H28" s="20">
        <v>0</v>
      </c>
      <c r="I28" s="20">
        <f t="shared" si="2"/>
        <v>0</v>
      </c>
      <c r="L28" s="98"/>
      <c r="M28" s="98"/>
      <c r="N28" s="98"/>
      <c r="O28" s="98"/>
      <c r="P28" s="98"/>
      <c r="Q28" s="98"/>
      <c r="R28" s="98"/>
    </row>
    <row r="29" spans="1:18" s="44" customFormat="1" ht="20.25" customHeight="1">
      <c r="A29" s="94"/>
      <c r="B29" s="96"/>
      <c r="C29" s="97" t="s">
        <v>255</v>
      </c>
      <c r="D29" s="20">
        <v>0</v>
      </c>
      <c r="E29" s="20">
        <v>0</v>
      </c>
      <c r="F29" s="20">
        <f t="shared" si="0"/>
        <v>0</v>
      </c>
      <c r="G29" s="20">
        <v>0</v>
      </c>
      <c r="H29" s="20">
        <v>0</v>
      </c>
      <c r="I29" s="20">
        <f t="shared" si="2"/>
        <v>0</v>
      </c>
      <c r="L29" s="98"/>
      <c r="M29" s="98"/>
      <c r="N29" s="98"/>
      <c r="O29" s="98"/>
      <c r="P29" s="98"/>
      <c r="Q29" s="98"/>
      <c r="R29" s="98"/>
    </row>
    <row r="30" spans="1:19" s="44" customFormat="1" ht="12.75" customHeight="1">
      <c r="A30" s="94"/>
      <c r="B30" s="207" t="s">
        <v>256</v>
      </c>
      <c r="C30" s="208"/>
      <c r="D30" s="20">
        <f>+D31+D32+D33+D34</f>
        <v>0</v>
      </c>
      <c r="E30" s="20">
        <f aca="true" t="shared" si="3" ref="E30:H30">+E31+E32+E33+E34</f>
        <v>0</v>
      </c>
      <c r="F30" s="20">
        <f t="shared" si="0"/>
        <v>0</v>
      </c>
      <c r="G30" s="20">
        <f t="shared" si="3"/>
        <v>0</v>
      </c>
      <c r="H30" s="20">
        <f t="shared" si="3"/>
        <v>0</v>
      </c>
      <c r="I30" s="20">
        <f t="shared" si="2"/>
        <v>0</v>
      </c>
      <c r="L30" s="98"/>
      <c r="M30" s="98"/>
      <c r="N30" s="98"/>
      <c r="O30" s="98"/>
      <c r="P30" s="98"/>
      <c r="Q30" s="98"/>
      <c r="R30" s="98"/>
      <c r="S30" s="98"/>
    </row>
    <row r="31" spans="1:18" s="44" customFormat="1" ht="12.75" customHeight="1">
      <c r="A31" s="94"/>
      <c r="B31" s="96"/>
      <c r="C31" s="97" t="s">
        <v>257</v>
      </c>
      <c r="D31" s="20">
        <v>0</v>
      </c>
      <c r="E31" s="20">
        <v>0</v>
      </c>
      <c r="F31" s="20">
        <f t="shared" si="0"/>
        <v>0</v>
      </c>
      <c r="G31" s="20">
        <v>0</v>
      </c>
      <c r="H31" s="20">
        <v>0</v>
      </c>
      <c r="I31" s="20">
        <f t="shared" si="2"/>
        <v>0</v>
      </c>
      <c r="L31" s="98"/>
      <c r="M31" s="99"/>
      <c r="N31" s="99"/>
      <c r="O31" s="99"/>
      <c r="P31" s="98"/>
      <c r="Q31" s="98"/>
      <c r="R31" s="98"/>
    </row>
    <row r="32" spans="1:19" s="44" customFormat="1" ht="12.75" customHeight="1">
      <c r="A32" s="94"/>
      <c r="B32" s="96"/>
      <c r="C32" s="97" t="s">
        <v>258</v>
      </c>
      <c r="D32" s="20">
        <v>0</v>
      </c>
      <c r="E32" s="20">
        <v>0</v>
      </c>
      <c r="F32" s="20">
        <f t="shared" si="0"/>
        <v>0</v>
      </c>
      <c r="G32" s="20">
        <v>0</v>
      </c>
      <c r="H32" s="20">
        <v>0</v>
      </c>
      <c r="I32" s="20">
        <f t="shared" si="2"/>
        <v>0</v>
      </c>
      <c r="L32" s="98"/>
      <c r="M32" s="99"/>
      <c r="N32" s="99"/>
      <c r="O32" s="99"/>
      <c r="P32" s="98"/>
      <c r="Q32" s="98"/>
      <c r="R32" s="98"/>
      <c r="S32" s="98"/>
    </row>
    <row r="33" spans="1:9" s="44" customFormat="1" ht="12.75" customHeight="1">
      <c r="A33" s="94"/>
      <c r="B33" s="96"/>
      <c r="C33" s="97" t="s">
        <v>259</v>
      </c>
      <c r="D33" s="20">
        <v>0</v>
      </c>
      <c r="E33" s="20">
        <v>0</v>
      </c>
      <c r="F33" s="20">
        <f t="shared" si="0"/>
        <v>0</v>
      </c>
      <c r="G33" s="20">
        <v>0</v>
      </c>
      <c r="H33" s="20">
        <v>0</v>
      </c>
      <c r="I33" s="20">
        <f t="shared" si="2"/>
        <v>0</v>
      </c>
    </row>
    <row r="34" spans="1:15" s="44" customFormat="1" ht="12.75" customHeight="1">
      <c r="A34" s="94"/>
      <c r="B34" s="96"/>
      <c r="C34" s="97" t="s">
        <v>260</v>
      </c>
      <c r="D34" s="20">
        <v>0</v>
      </c>
      <c r="E34" s="20">
        <v>0</v>
      </c>
      <c r="F34" s="20">
        <f t="shared" si="0"/>
        <v>0</v>
      </c>
      <c r="G34" s="20">
        <v>0</v>
      </c>
      <c r="H34" s="20">
        <v>0</v>
      </c>
      <c r="I34" s="20">
        <f t="shared" si="2"/>
        <v>0</v>
      </c>
      <c r="O34" s="51"/>
    </row>
    <row r="35" spans="1:9" s="44" customFormat="1" ht="12.75" customHeight="1">
      <c r="A35" s="94"/>
      <c r="B35" s="96"/>
      <c r="C35" s="97" t="s">
        <v>261</v>
      </c>
      <c r="D35" s="20">
        <v>0</v>
      </c>
      <c r="E35" s="20">
        <v>0</v>
      </c>
      <c r="F35" s="20">
        <f t="shared" si="0"/>
        <v>0</v>
      </c>
      <c r="G35" s="20">
        <v>0</v>
      </c>
      <c r="H35" s="20">
        <v>0</v>
      </c>
      <c r="I35" s="20">
        <f t="shared" si="2"/>
        <v>0</v>
      </c>
    </row>
    <row r="36" spans="1:9" s="44" customFormat="1" ht="12.75" customHeight="1">
      <c r="A36" s="94"/>
      <c r="B36" s="207" t="s">
        <v>262</v>
      </c>
      <c r="C36" s="208"/>
      <c r="D36" s="20">
        <v>0</v>
      </c>
      <c r="E36" s="20">
        <v>0</v>
      </c>
      <c r="F36" s="20">
        <f t="shared" si="0"/>
        <v>0</v>
      </c>
      <c r="G36" s="20">
        <v>0</v>
      </c>
      <c r="H36" s="20">
        <v>0</v>
      </c>
      <c r="I36" s="20">
        <f t="shared" si="2"/>
        <v>0</v>
      </c>
    </row>
    <row r="37" spans="1:9" s="44" customFormat="1" ht="12.75" customHeight="1">
      <c r="A37" s="94"/>
      <c r="B37" s="207" t="s">
        <v>263</v>
      </c>
      <c r="C37" s="208"/>
      <c r="D37" s="20">
        <f>+D38</f>
        <v>6213354</v>
      </c>
      <c r="E37" s="20">
        <f aca="true" t="shared" si="4" ref="E37:H37">+E38</f>
        <v>1471431</v>
      </c>
      <c r="F37" s="20">
        <f t="shared" si="0"/>
        <v>7684785</v>
      </c>
      <c r="G37" s="20">
        <f t="shared" si="4"/>
        <v>7684785</v>
      </c>
      <c r="H37" s="20">
        <f t="shared" si="4"/>
        <v>7684785</v>
      </c>
      <c r="I37" s="20">
        <f t="shared" si="2"/>
        <v>1471431</v>
      </c>
    </row>
    <row r="38" spans="1:9" s="44" customFormat="1" ht="12.75" customHeight="1">
      <c r="A38" s="94"/>
      <c r="B38" s="96"/>
      <c r="C38" s="97" t="s">
        <v>264</v>
      </c>
      <c r="D38" s="20">
        <v>6213354</v>
      </c>
      <c r="E38" s="20">
        <v>1471431</v>
      </c>
      <c r="F38" s="20">
        <f t="shared" si="0"/>
        <v>7684785</v>
      </c>
      <c r="G38" s="20">
        <v>7684785</v>
      </c>
      <c r="H38" s="20">
        <v>7684785</v>
      </c>
      <c r="I38" s="20">
        <f t="shared" si="2"/>
        <v>1471431</v>
      </c>
    </row>
    <row r="39" spans="1:9" s="44" customFormat="1" ht="12.75" customHeight="1">
      <c r="A39" s="94"/>
      <c r="B39" s="207" t="s">
        <v>265</v>
      </c>
      <c r="C39" s="208"/>
      <c r="D39" s="20">
        <f>+D40+D41</f>
        <v>0</v>
      </c>
      <c r="E39" s="20">
        <f aca="true" t="shared" si="5" ref="E39">+E40+E41</f>
        <v>0</v>
      </c>
      <c r="F39" s="20">
        <f t="shared" si="0"/>
        <v>0</v>
      </c>
      <c r="G39" s="20">
        <v>0</v>
      </c>
      <c r="H39" s="20">
        <v>0</v>
      </c>
      <c r="I39" s="20">
        <f>+H39-F39</f>
        <v>0</v>
      </c>
    </row>
    <row r="40" spans="1:9" s="44" customFormat="1" ht="12.75" customHeight="1">
      <c r="A40" s="94"/>
      <c r="B40" s="96"/>
      <c r="C40" s="97" t="s">
        <v>266</v>
      </c>
      <c r="D40" s="20">
        <v>0</v>
      </c>
      <c r="E40" s="20">
        <v>0</v>
      </c>
      <c r="F40" s="20">
        <f t="shared" si="0"/>
        <v>0</v>
      </c>
      <c r="G40" s="20">
        <v>0</v>
      </c>
      <c r="H40" s="20">
        <v>0</v>
      </c>
      <c r="I40" s="20">
        <f t="shared" si="2"/>
        <v>0</v>
      </c>
    </row>
    <row r="41" spans="1:9" s="44" customFormat="1" ht="12.75" customHeight="1">
      <c r="A41" s="94"/>
      <c r="B41" s="96"/>
      <c r="C41" s="97" t="s">
        <v>267</v>
      </c>
      <c r="D41" s="20">
        <v>0</v>
      </c>
      <c r="E41" s="20">
        <v>0</v>
      </c>
      <c r="F41" s="20">
        <f t="shared" si="0"/>
        <v>0</v>
      </c>
      <c r="G41" s="20">
        <v>0</v>
      </c>
      <c r="H41" s="20">
        <v>0</v>
      </c>
      <c r="I41" s="20">
        <f t="shared" si="2"/>
        <v>0</v>
      </c>
    </row>
    <row r="42" spans="1:9" s="44" customFormat="1" ht="15">
      <c r="A42" s="100"/>
      <c r="B42" s="17"/>
      <c r="C42" s="101"/>
      <c r="D42" s="93"/>
      <c r="E42" s="93"/>
      <c r="F42" s="93"/>
      <c r="G42" s="93"/>
      <c r="H42" s="93"/>
      <c r="I42" s="40"/>
    </row>
    <row r="43" spans="1:9" s="44" customFormat="1" ht="15">
      <c r="A43" s="212" t="s">
        <v>268</v>
      </c>
      <c r="B43" s="213"/>
      <c r="C43" s="216"/>
      <c r="D43" s="102"/>
      <c r="E43" s="102"/>
      <c r="F43" s="102"/>
      <c r="G43" s="102"/>
      <c r="H43" s="102"/>
      <c r="I43" s="102"/>
    </row>
    <row r="44" spans="1:9" s="44" customFormat="1" ht="15">
      <c r="A44" s="212" t="s">
        <v>269</v>
      </c>
      <c r="B44" s="213"/>
      <c r="C44" s="216"/>
      <c r="D44" s="102">
        <f>+D10+D11+D12+D13+D14+D15+D16+D17+D30+D36+D37+D39</f>
        <v>15863492</v>
      </c>
      <c r="E44" s="102">
        <f aca="true" t="shared" si="6" ref="E44:I44">+E10+E11+E12+E13+E14+E15+E16+E17+E30+E36+E37+E39</f>
        <v>3848342</v>
      </c>
      <c r="F44" s="102">
        <f t="shared" si="6"/>
        <v>19711834</v>
      </c>
      <c r="G44" s="102">
        <f t="shared" si="6"/>
        <v>19747363</v>
      </c>
      <c r="H44" s="102">
        <f t="shared" si="6"/>
        <v>19747363</v>
      </c>
      <c r="I44" s="102">
        <f t="shared" si="6"/>
        <v>3883871</v>
      </c>
    </row>
    <row r="45" spans="1:9" s="44" customFormat="1" ht="15">
      <c r="A45" s="212" t="s">
        <v>270</v>
      </c>
      <c r="B45" s="213"/>
      <c r="C45" s="216"/>
      <c r="D45" s="103"/>
      <c r="E45" s="103"/>
      <c r="F45" s="103"/>
      <c r="G45" s="103"/>
      <c r="H45" s="103"/>
      <c r="I45" s="104"/>
    </row>
    <row r="46" spans="1:9" s="44" customFormat="1" ht="12" thickBot="1">
      <c r="A46" s="105"/>
      <c r="B46" s="106"/>
      <c r="C46" s="107"/>
      <c r="D46" s="108"/>
      <c r="E46" s="108"/>
      <c r="F46" s="108"/>
      <c r="G46" s="108"/>
      <c r="H46" s="108"/>
      <c r="I46" s="108"/>
    </row>
    <row r="47" spans="1:9" s="44" customFormat="1" ht="15">
      <c r="A47" s="219" t="s">
        <v>271</v>
      </c>
      <c r="B47" s="220"/>
      <c r="C47" s="221"/>
      <c r="D47" s="109"/>
      <c r="E47" s="109"/>
      <c r="F47" s="109"/>
      <c r="G47" s="109"/>
      <c r="H47" s="109"/>
      <c r="I47" s="109"/>
    </row>
    <row r="48" spans="1:9" s="44" customFormat="1" ht="12" customHeight="1">
      <c r="A48" s="94"/>
      <c r="B48" s="207" t="s">
        <v>272</v>
      </c>
      <c r="C48" s="208"/>
      <c r="D48" s="20">
        <f>+D49+D50+D51+D52+D53+D54+D55+D56</f>
        <v>0</v>
      </c>
      <c r="E48" s="20">
        <f aca="true" t="shared" si="7" ref="E48:H48">+E49+E50+E51+E52+E53+E54+E55+E56</f>
        <v>0</v>
      </c>
      <c r="F48" s="20">
        <f>+D48+E48</f>
        <v>0</v>
      </c>
      <c r="G48" s="20">
        <f t="shared" si="7"/>
        <v>0</v>
      </c>
      <c r="H48" s="20">
        <f t="shared" si="7"/>
        <v>0</v>
      </c>
      <c r="I48" s="20">
        <f aca="true" t="shared" si="8" ref="I48:I68">+H48-D48</f>
        <v>0</v>
      </c>
    </row>
    <row r="49" spans="1:9" s="44" customFormat="1" ht="22.5" customHeight="1">
      <c r="A49" s="94"/>
      <c r="B49" s="96"/>
      <c r="C49" s="97" t="s">
        <v>273</v>
      </c>
      <c r="D49" s="20">
        <v>0</v>
      </c>
      <c r="E49" s="20">
        <v>0</v>
      </c>
      <c r="F49" s="20">
        <f aca="true" t="shared" si="9" ref="F49:F66">+D49+E49</f>
        <v>0</v>
      </c>
      <c r="G49" s="20">
        <v>0</v>
      </c>
      <c r="H49" s="20">
        <v>0</v>
      </c>
      <c r="I49" s="20">
        <f t="shared" si="8"/>
        <v>0</v>
      </c>
    </row>
    <row r="50" spans="1:9" s="44" customFormat="1" ht="12" customHeight="1">
      <c r="A50" s="94"/>
      <c r="B50" s="96"/>
      <c r="C50" s="97" t="s">
        <v>274</v>
      </c>
      <c r="D50" s="20">
        <v>0</v>
      </c>
      <c r="E50" s="20">
        <v>0</v>
      </c>
      <c r="F50" s="20">
        <f t="shared" si="9"/>
        <v>0</v>
      </c>
      <c r="G50" s="20">
        <v>0</v>
      </c>
      <c r="H50" s="20">
        <v>0</v>
      </c>
      <c r="I50" s="20">
        <f t="shared" si="8"/>
        <v>0</v>
      </c>
    </row>
    <row r="51" spans="1:9" s="44" customFormat="1" ht="12" customHeight="1">
      <c r="A51" s="94"/>
      <c r="B51" s="96"/>
      <c r="C51" s="97" t="s">
        <v>275</v>
      </c>
      <c r="D51" s="20">
        <v>0</v>
      </c>
      <c r="E51" s="20">
        <v>0</v>
      </c>
      <c r="F51" s="20">
        <f t="shared" si="9"/>
        <v>0</v>
      </c>
      <c r="G51" s="20">
        <v>0</v>
      </c>
      <c r="H51" s="20">
        <v>0</v>
      </c>
      <c r="I51" s="20">
        <f t="shared" si="8"/>
        <v>0</v>
      </c>
    </row>
    <row r="52" spans="1:9" s="44" customFormat="1" ht="33" customHeight="1">
      <c r="A52" s="94"/>
      <c r="B52" s="96"/>
      <c r="C52" s="97" t="s">
        <v>276</v>
      </c>
      <c r="D52" s="20">
        <v>0</v>
      </c>
      <c r="E52" s="20">
        <v>0</v>
      </c>
      <c r="F52" s="20">
        <f t="shared" si="9"/>
        <v>0</v>
      </c>
      <c r="G52" s="20">
        <v>0</v>
      </c>
      <c r="H52" s="20">
        <v>0</v>
      </c>
      <c r="I52" s="20">
        <f t="shared" si="8"/>
        <v>0</v>
      </c>
    </row>
    <row r="53" spans="1:9" s="44" customFormat="1" ht="12" customHeight="1">
      <c r="A53" s="94"/>
      <c r="B53" s="96"/>
      <c r="C53" s="97" t="s">
        <v>277</v>
      </c>
      <c r="D53" s="20">
        <v>0</v>
      </c>
      <c r="E53" s="20">
        <v>0</v>
      </c>
      <c r="F53" s="20">
        <f aca="true" t="shared" si="10" ref="F53">+D53+E53</f>
        <v>0</v>
      </c>
      <c r="G53" s="20">
        <v>0</v>
      </c>
      <c r="H53" s="20">
        <v>0</v>
      </c>
      <c r="I53" s="20">
        <f aca="true" t="shared" si="11" ref="I53">+H53-D53</f>
        <v>0</v>
      </c>
    </row>
    <row r="54" spans="1:9" s="44" customFormat="1" ht="22.5" customHeight="1">
      <c r="A54" s="94"/>
      <c r="B54" s="96"/>
      <c r="C54" s="97" t="s">
        <v>278</v>
      </c>
      <c r="D54" s="20">
        <v>0</v>
      </c>
      <c r="E54" s="20">
        <v>0</v>
      </c>
      <c r="F54" s="20">
        <f t="shared" si="9"/>
        <v>0</v>
      </c>
      <c r="G54" s="20">
        <v>0</v>
      </c>
      <c r="H54" s="20">
        <v>0</v>
      </c>
      <c r="I54" s="20">
        <f t="shared" si="8"/>
        <v>0</v>
      </c>
    </row>
    <row r="55" spans="1:9" s="44" customFormat="1" ht="22.5" customHeight="1">
      <c r="A55" s="94"/>
      <c r="B55" s="96"/>
      <c r="C55" s="97" t="s">
        <v>279</v>
      </c>
      <c r="D55" s="20">
        <v>0</v>
      </c>
      <c r="E55" s="20">
        <v>0</v>
      </c>
      <c r="F55" s="20">
        <f t="shared" si="9"/>
        <v>0</v>
      </c>
      <c r="G55" s="20">
        <v>0</v>
      </c>
      <c r="H55" s="20">
        <v>0</v>
      </c>
      <c r="I55" s="20">
        <f t="shared" si="8"/>
        <v>0</v>
      </c>
    </row>
    <row r="56" spans="1:9" s="44" customFormat="1" ht="22.5" customHeight="1">
      <c r="A56" s="94"/>
      <c r="B56" s="96"/>
      <c r="C56" s="68" t="s">
        <v>280</v>
      </c>
      <c r="D56" s="20">
        <v>0</v>
      </c>
      <c r="E56" s="20">
        <v>0</v>
      </c>
      <c r="F56" s="20">
        <f t="shared" si="9"/>
        <v>0</v>
      </c>
      <c r="G56" s="20">
        <v>0</v>
      </c>
      <c r="H56" s="20">
        <v>0</v>
      </c>
      <c r="I56" s="20">
        <f t="shared" si="8"/>
        <v>0</v>
      </c>
    </row>
    <row r="57" spans="1:9" s="44" customFormat="1" ht="12" customHeight="1">
      <c r="A57" s="94"/>
      <c r="B57" s="207" t="s">
        <v>281</v>
      </c>
      <c r="C57" s="208"/>
      <c r="D57" s="20">
        <f>+D58+D59+D60+D61</f>
        <v>0</v>
      </c>
      <c r="E57" s="20">
        <f aca="true" t="shared" si="12" ref="E57:H57">+E58+E59+E60+E61</f>
        <v>0</v>
      </c>
      <c r="F57" s="20">
        <f t="shared" si="9"/>
        <v>0</v>
      </c>
      <c r="G57" s="20">
        <f t="shared" si="12"/>
        <v>0</v>
      </c>
      <c r="H57" s="20">
        <f t="shared" si="12"/>
        <v>0</v>
      </c>
      <c r="I57" s="20">
        <f t="shared" si="8"/>
        <v>0</v>
      </c>
    </row>
    <row r="58" spans="1:9" s="44" customFormat="1" ht="12" customHeight="1">
      <c r="A58" s="94"/>
      <c r="B58" s="96"/>
      <c r="C58" s="97" t="s">
        <v>282</v>
      </c>
      <c r="D58" s="20">
        <v>0</v>
      </c>
      <c r="E58" s="20">
        <v>0</v>
      </c>
      <c r="F58" s="20">
        <f t="shared" si="9"/>
        <v>0</v>
      </c>
      <c r="G58" s="20">
        <v>0</v>
      </c>
      <c r="H58" s="20">
        <v>0</v>
      </c>
      <c r="I58" s="20">
        <f t="shared" si="8"/>
        <v>0</v>
      </c>
    </row>
    <row r="59" spans="1:9" s="44" customFormat="1" ht="12" customHeight="1">
      <c r="A59" s="94"/>
      <c r="B59" s="96"/>
      <c r="C59" s="97" t="s">
        <v>283</v>
      </c>
      <c r="D59" s="20">
        <v>0</v>
      </c>
      <c r="E59" s="20">
        <v>0</v>
      </c>
      <c r="F59" s="20">
        <f t="shared" si="9"/>
        <v>0</v>
      </c>
      <c r="G59" s="20">
        <v>0</v>
      </c>
      <c r="H59" s="20">
        <v>0</v>
      </c>
      <c r="I59" s="20">
        <f t="shared" si="8"/>
        <v>0</v>
      </c>
    </row>
    <row r="60" spans="1:9" s="44" customFormat="1" ht="12" customHeight="1">
      <c r="A60" s="94"/>
      <c r="B60" s="96"/>
      <c r="C60" s="97" t="s">
        <v>284</v>
      </c>
      <c r="D60" s="20">
        <v>0</v>
      </c>
      <c r="E60" s="20">
        <v>0</v>
      </c>
      <c r="F60" s="20">
        <f t="shared" si="9"/>
        <v>0</v>
      </c>
      <c r="G60" s="20">
        <v>0</v>
      </c>
      <c r="H60" s="20">
        <v>0</v>
      </c>
      <c r="I60" s="20">
        <f t="shared" si="8"/>
        <v>0</v>
      </c>
    </row>
    <row r="61" spans="1:9" s="44" customFormat="1" ht="12" customHeight="1">
      <c r="A61" s="94"/>
      <c r="B61" s="96"/>
      <c r="C61" s="97" t="s">
        <v>285</v>
      </c>
      <c r="D61" s="20">
        <v>0</v>
      </c>
      <c r="E61" s="20">
        <v>0</v>
      </c>
      <c r="F61" s="20">
        <f t="shared" si="9"/>
        <v>0</v>
      </c>
      <c r="G61" s="20">
        <v>0</v>
      </c>
      <c r="H61" s="20">
        <v>0</v>
      </c>
      <c r="I61" s="20">
        <f t="shared" si="8"/>
        <v>0</v>
      </c>
    </row>
    <row r="62" spans="1:9" s="44" customFormat="1" ht="12" customHeight="1">
      <c r="A62" s="94"/>
      <c r="B62" s="207" t="s">
        <v>286</v>
      </c>
      <c r="C62" s="208"/>
      <c r="D62" s="20">
        <f>+D63+D64</f>
        <v>0</v>
      </c>
      <c r="E62" s="20">
        <f aca="true" t="shared" si="13" ref="E62:H62">+E63+E64</f>
        <v>0</v>
      </c>
      <c r="F62" s="20">
        <f t="shared" si="9"/>
        <v>0</v>
      </c>
      <c r="G62" s="20">
        <f t="shared" si="13"/>
        <v>0</v>
      </c>
      <c r="H62" s="20">
        <f t="shared" si="13"/>
        <v>0</v>
      </c>
      <c r="I62" s="20">
        <f t="shared" si="8"/>
        <v>0</v>
      </c>
    </row>
    <row r="63" spans="1:9" s="44" customFormat="1" ht="19.5" customHeight="1">
      <c r="A63" s="94"/>
      <c r="B63" s="96"/>
      <c r="C63" s="97" t="s">
        <v>287</v>
      </c>
      <c r="D63" s="20">
        <v>0</v>
      </c>
      <c r="E63" s="20">
        <v>0</v>
      </c>
      <c r="F63" s="20">
        <f t="shared" si="9"/>
        <v>0</v>
      </c>
      <c r="G63" s="20">
        <v>0</v>
      </c>
      <c r="H63" s="20">
        <v>0</v>
      </c>
      <c r="I63" s="20">
        <f t="shared" si="8"/>
        <v>0</v>
      </c>
    </row>
    <row r="64" spans="1:9" s="44" customFormat="1" ht="12" customHeight="1">
      <c r="A64" s="94"/>
      <c r="B64" s="96"/>
      <c r="C64" s="97" t="s">
        <v>288</v>
      </c>
      <c r="D64" s="20">
        <v>0</v>
      </c>
      <c r="E64" s="20">
        <v>0</v>
      </c>
      <c r="F64" s="20">
        <f t="shared" si="9"/>
        <v>0</v>
      </c>
      <c r="G64" s="20">
        <v>0</v>
      </c>
      <c r="H64" s="20">
        <v>0</v>
      </c>
      <c r="I64" s="20">
        <f t="shared" si="8"/>
        <v>0</v>
      </c>
    </row>
    <row r="65" spans="1:9" s="44" customFormat="1" ht="12" customHeight="1">
      <c r="A65" s="94"/>
      <c r="B65" s="207" t="s">
        <v>289</v>
      </c>
      <c r="C65" s="208"/>
      <c r="D65" s="20">
        <v>0</v>
      </c>
      <c r="E65" s="20">
        <v>0</v>
      </c>
      <c r="F65" s="20">
        <f t="shared" si="9"/>
        <v>0</v>
      </c>
      <c r="G65" s="20">
        <v>0</v>
      </c>
      <c r="H65" s="20">
        <v>0</v>
      </c>
      <c r="I65" s="20">
        <f t="shared" si="8"/>
        <v>0</v>
      </c>
    </row>
    <row r="66" spans="1:9" s="44" customFormat="1" ht="12" customHeight="1">
      <c r="A66" s="94"/>
      <c r="B66" s="207" t="s">
        <v>290</v>
      </c>
      <c r="C66" s="208"/>
      <c r="D66" s="20">
        <v>0</v>
      </c>
      <c r="E66" s="20">
        <v>0</v>
      </c>
      <c r="F66" s="20">
        <f t="shared" si="9"/>
        <v>0</v>
      </c>
      <c r="G66" s="20">
        <v>0</v>
      </c>
      <c r="H66" s="20">
        <v>0</v>
      </c>
      <c r="I66" s="20">
        <f t="shared" si="8"/>
        <v>0</v>
      </c>
    </row>
    <row r="67" spans="1:12" s="44" customFormat="1" ht="15">
      <c r="A67" s="100"/>
      <c r="B67" s="217"/>
      <c r="C67" s="218"/>
      <c r="D67" s="93"/>
      <c r="E67" s="93"/>
      <c r="F67" s="93"/>
      <c r="G67" s="93"/>
      <c r="H67" s="93"/>
      <c r="I67" s="93"/>
      <c r="L67" s="51"/>
    </row>
    <row r="68" spans="1:9" s="44" customFormat="1" ht="15">
      <c r="A68" s="212" t="s">
        <v>291</v>
      </c>
      <c r="B68" s="213"/>
      <c r="C68" s="216"/>
      <c r="D68" s="26">
        <f>+D48+D57+D62+D65+D66</f>
        <v>0</v>
      </c>
      <c r="E68" s="26">
        <f aca="true" t="shared" si="14" ref="E68:G68">+E48+E57+E62+E65+E66</f>
        <v>0</v>
      </c>
      <c r="F68" s="26">
        <f>+D68+E68</f>
        <v>0</v>
      </c>
      <c r="G68" s="26">
        <f t="shared" si="14"/>
        <v>0</v>
      </c>
      <c r="H68" s="26">
        <f>+H48+H57+H62+H65+H66</f>
        <v>0</v>
      </c>
      <c r="I68" s="26">
        <f t="shared" si="8"/>
        <v>0</v>
      </c>
    </row>
    <row r="69" spans="1:9" s="44" customFormat="1" ht="15">
      <c r="A69" s="100"/>
      <c r="B69" s="217"/>
      <c r="C69" s="218"/>
      <c r="D69" s="26"/>
      <c r="E69" s="26"/>
      <c r="F69" s="26"/>
      <c r="G69" s="26"/>
      <c r="H69" s="26"/>
      <c r="I69" s="26"/>
    </row>
    <row r="70" spans="1:9" s="44" customFormat="1" ht="15">
      <c r="A70" s="212" t="s">
        <v>292</v>
      </c>
      <c r="B70" s="213"/>
      <c r="C70" s="216"/>
      <c r="D70" s="26">
        <f>+D48</f>
        <v>0</v>
      </c>
      <c r="E70" s="26">
        <f>+E71</f>
        <v>0</v>
      </c>
      <c r="F70" s="26">
        <f>+D70+E70</f>
        <v>0</v>
      </c>
      <c r="G70" s="26">
        <f aca="true" t="shared" si="15" ref="G70:I70">+E70+F70</f>
        <v>0</v>
      </c>
      <c r="H70" s="26">
        <f t="shared" si="15"/>
        <v>0</v>
      </c>
      <c r="I70" s="26">
        <f t="shared" si="15"/>
        <v>0</v>
      </c>
    </row>
    <row r="71" spans="1:9" s="44" customFormat="1" ht="15" customHeight="1">
      <c r="A71" s="94"/>
      <c r="B71" s="207" t="s">
        <v>293</v>
      </c>
      <c r="C71" s="208"/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</row>
    <row r="72" spans="1:9" s="44" customFormat="1" ht="15">
      <c r="A72" s="100"/>
      <c r="B72" s="217"/>
      <c r="C72" s="218"/>
      <c r="D72" s="20"/>
      <c r="E72" s="20"/>
      <c r="F72" s="20"/>
      <c r="G72" s="20"/>
      <c r="H72" s="20"/>
      <c r="I72" s="20"/>
    </row>
    <row r="73" spans="1:11" s="44" customFormat="1" ht="15">
      <c r="A73" s="212" t="s">
        <v>294</v>
      </c>
      <c r="B73" s="213"/>
      <c r="C73" s="216"/>
      <c r="D73" s="26">
        <f>+D44+D68+D70</f>
        <v>15863492</v>
      </c>
      <c r="E73" s="26">
        <f aca="true" t="shared" si="16" ref="E73:F73">+E44+E68+E70</f>
        <v>3848342</v>
      </c>
      <c r="F73" s="26">
        <f t="shared" si="16"/>
        <v>19711834</v>
      </c>
      <c r="G73" s="26">
        <f>+G44+G68+G70</f>
        <v>19747363</v>
      </c>
      <c r="H73" s="26">
        <f>+H44+H68+H70</f>
        <v>19747363</v>
      </c>
      <c r="I73" s="102">
        <f aca="true" t="shared" si="17" ref="I73">+I39+I40+I41+I42+I43+I44+I45+I46+I59+I65+I66+I68</f>
        <v>3883871</v>
      </c>
      <c r="K73" s="51"/>
    </row>
    <row r="74" spans="1:16" s="44" customFormat="1" ht="15">
      <c r="A74" s="100"/>
      <c r="B74" s="217"/>
      <c r="C74" s="218"/>
      <c r="D74" s="20"/>
      <c r="E74" s="20"/>
      <c r="F74" s="20"/>
      <c r="G74" s="20"/>
      <c r="H74" s="20"/>
      <c r="I74" s="20"/>
      <c r="N74" s="110"/>
      <c r="O74" s="110"/>
      <c r="P74" s="110"/>
    </row>
    <row r="75" spans="1:16" s="44" customFormat="1" ht="15">
      <c r="A75" s="94"/>
      <c r="B75" s="213" t="s">
        <v>295</v>
      </c>
      <c r="C75" s="216"/>
      <c r="D75" s="20"/>
      <c r="E75" s="20"/>
      <c r="F75" s="20"/>
      <c r="G75" s="20"/>
      <c r="H75" s="20"/>
      <c r="I75" s="20"/>
      <c r="K75" s="51"/>
      <c r="L75" s="51"/>
      <c r="M75" s="51"/>
      <c r="N75" s="51"/>
      <c r="O75" s="51"/>
      <c r="P75" s="51"/>
    </row>
    <row r="76" spans="1:9" s="145" customFormat="1" ht="24.75" customHeight="1">
      <c r="A76" s="95"/>
      <c r="B76" s="207" t="s">
        <v>296</v>
      </c>
      <c r="C76" s="208"/>
      <c r="D76" s="20">
        <v>0</v>
      </c>
      <c r="E76" s="20">
        <v>0</v>
      </c>
      <c r="F76" s="20">
        <f>+D76+E76</f>
        <v>0</v>
      </c>
      <c r="G76" s="20">
        <v>0</v>
      </c>
      <c r="H76" s="20">
        <v>0</v>
      </c>
      <c r="I76" s="20">
        <f aca="true" t="shared" si="18" ref="I76:I78">+H76-D76</f>
        <v>0</v>
      </c>
    </row>
    <row r="77" spans="1:9" s="145" customFormat="1" ht="24.75" customHeight="1">
      <c r="A77" s="95"/>
      <c r="B77" s="207" t="s">
        <v>297</v>
      </c>
      <c r="C77" s="208"/>
      <c r="D77" s="20">
        <v>0</v>
      </c>
      <c r="E77" s="20">
        <v>0</v>
      </c>
      <c r="F77" s="20">
        <f aca="true" t="shared" si="19" ref="F77:F78">+D77+E77</f>
        <v>0</v>
      </c>
      <c r="G77" s="20">
        <v>0</v>
      </c>
      <c r="H77" s="20">
        <v>0</v>
      </c>
      <c r="I77" s="20">
        <f t="shared" si="18"/>
        <v>0</v>
      </c>
    </row>
    <row r="78" spans="1:9" s="44" customFormat="1" ht="15">
      <c r="A78" s="94"/>
      <c r="B78" s="213" t="s">
        <v>298</v>
      </c>
      <c r="C78" s="216"/>
      <c r="D78" s="26">
        <f>+D76+D77</f>
        <v>0</v>
      </c>
      <c r="E78" s="26">
        <f aca="true" t="shared" si="20" ref="E78:H78">+E76+E77</f>
        <v>0</v>
      </c>
      <c r="F78" s="26">
        <f t="shared" si="19"/>
        <v>0</v>
      </c>
      <c r="G78" s="26">
        <f t="shared" si="20"/>
        <v>0</v>
      </c>
      <c r="H78" s="26">
        <f t="shared" si="20"/>
        <v>0</v>
      </c>
      <c r="I78" s="26">
        <f t="shared" si="18"/>
        <v>0</v>
      </c>
    </row>
    <row r="79" spans="1:9" s="44" customFormat="1" ht="12" thickBot="1">
      <c r="A79" s="111"/>
      <c r="B79" s="222"/>
      <c r="C79" s="223"/>
      <c r="D79" s="108"/>
      <c r="E79" s="108"/>
      <c r="F79" s="108"/>
      <c r="G79" s="108"/>
      <c r="H79" s="108"/>
      <c r="I79" s="108"/>
    </row>
  </sheetData>
  <mergeCells count="52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0:C30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/>
  <pageMargins left="1.1023622047244095" right="0" top="0" bottom="0" header="0.31496062992125984" footer="0.31496062992125984"/>
  <pageSetup fitToHeight="2" horizontalDpi="600" verticalDpi="600" orientation="landscape" r:id="rId2"/>
  <rowBreaks count="1" manualBreakCount="1">
    <brk id="46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K160"/>
  <sheetViews>
    <sheetView view="pageBreakPreview" zoomScale="120" zoomScaleSheetLayoutView="120" workbookViewId="0" topLeftCell="A148">
      <selection activeCell="D159" sqref="D159"/>
    </sheetView>
  </sheetViews>
  <sheetFormatPr defaultColWidth="11.421875" defaultRowHeight="15"/>
  <cols>
    <col min="1" max="1" width="3.28125" style="88" customWidth="1"/>
    <col min="2" max="2" width="43.140625" style="88" customWidth="1"/>
    <col min="3" max="8" width="17.57421875" style="88" customWidth="1"/>
    <col min="9" max="9" width="3.7109375" style="88" customWidth="1"/>
    <col min="10" max="10" width="11.421875" style="88" customWidth="1"/>
    <col min="11" max="11" width="12.421875" style="88" customWidth="1"/>
    <col min="12" max="16384" width="11.421875" style="88" customWidth="1"/>
  </cols>
  <sheetData>
    <row r="1" spans="1:8" ht="15">
      <c r="A1" s="226" t="str">
        <f>+1!A1:G1</f>
        <v>UNIVERSIDAD POLITECNICA DE TLAXCALA REGION PONIENTE</v>
      </c>
      <c r="B1" s="227"/>
      <c r="C1" s="227"/>
      <c r="D1" s="227"/>
      <c r="E1" s="227"/>
      <c r="F1" s="227"/>
      <c r="G1" s="227"/>
      <c r="H1" s="228"/>
    </row>
    <row r="2" spans="1:8" ht="15">
      <c r="A2" s="229" t="s">
        <v>299</v>
      </c>
      <c r="B2" s="230"/>
      <c r="C2" s="230"/>
      <c r="D2" s="230"/>
      <c r="E2" s="230"/>
      <c r="F2" s="230"/>
      <c r="G2" s="230"/>
      <c r="H2" s="231"/>
    </row>
    <row r="3" spans="1:8" ht="15">
      <c r="A3" s="229" t="s">
        <v>300</v>
      </c>
      <c r="B3" s="230"/>
      <c r="C3" s="230"/>
      <c r="D3" s="230"/>
      <c r="E3" s="230"/>
      <c r="F3" s="230"/>
      <c r="G3" s="230"/>
      <c r="H3" s="231"/>
    </row>
    <row r="4" spans="1:8" ht="15">
      <c r="A4" s="229" t="str">
        <f>+2!A3:I3</f>
        <v>Del 1 de enero al 31 de diciembre de 2018</v>
      </c>
      <c r="B4" s="230"/>
      <c r="C4" s="230"/>
      <c r="D4" s="230"/>
      <c r="E4" s="230"/>
      <c r="F4" s="230"/>
      <c r="G4" s="230"/>
      <c r="H4" s="231"/>
    </row>
    <row r="5" spans="1:8" ht="9.75" thickBot="1">
      <c r="A5" s="232" t="s">
        <v>1</v>
      </c>
      <c r="B5" s="233"/>
      <c r="C5" s="233"/>
      <c r="D5" s="233"/>
      <c r="E5" s="233"/>
      <c r="F5" s="233"/>
      <c r="G5" s="233"/>
      <c r="H5" s="234"/>
    </row>
    <row r="6" spans="1:8" ht="9.75" thickBot="1">
      <c r="A6" s="226" t="s">
        <v>2</v>
      </c>
      <c r="B6" s="235"/>
      <c r="C6" s="237" t="s">
        <v>301</v>
      </c>
      <c r="D6" s="238"/>
      <c r="E6" s="238"/>
      <c r="F6" s="238"/>
      <c r="G6" s="239"/>
      <c r="H6" s="240" t="s">
        <v>302</v>
      </c>
    </row>
    <row r="7" spans="1:8" ht="18.75" thickBot="1">
      <c r="A7" s="232"/>
      <c r="B7" s="236"/>
      <c r="C7" s="112" t="s">
        <v>188</v>
      </c>
      <c r="D7" s="72" t="s">
        <v>303</v>
      </c>
      <c r="E7" s="112" t="s">
        <v>304</v>
      </c>
      <c r="F7" s="112" t="s">
        <v>189</v>
      </c>
      <c r="G7" s="112" t="s">
        <v>191</v>
      </c>
      <c r="H7" s="241"/>
    </row>
    <row r="8" spans="1:8" s="69" customFormat="1" ht="15" customHeight="1">
      <c r="A8" s="242" t="s">
        <v>305</v>
      </c>
      <c r="B8" s="243"/>
      <c r="C8" s="113">
        <f>+C9+C17+C27+C37+C47+C57+C61+C70+C74</f>
        <v>15863492</v>
      </c>
      <c r="D8" s="113">
        <f aca="true" t="shared" si="0" ref="D8:G8">+D9+D17+D27+D37+D47+D57+D61+D70+D75</f>
        <v>3848343</v>
      </c>
      <c r="E8" s="113">
        <f t="shared" si="0"/>
        <v>19711835</v>
      </c>
      <c r="F8" s="113">
        <f t="shared" si="0"/>
        <v>19271894</v>
      </c>
      <c r="G8" s="113">
        <f t="shared" si="0"/>
        <v>19175644</v>
      </c>
      <c r="H8" s="113">
        <f>+E8-F8</f>
        <v>439941</v>
      </c>
    </row>
    <row r="9" spans="1:11" s="69" customFormat="1" ht="15" customHeight="1">
      <c r="A9" s="224" t="s">
        <v>306</v>
      </c>
      <c r="B9" s="244"/>
      <c r="C9" s="114">
        <f>+C10+C11+C12+C13+C14+C15+C16</f>
        <v>12213354</v>
      </c>
      <c r="D9" s="114">
        <f>+D10+D11+D12+D13+D14+D15+D16</f>
        <v>55454</v>
      </c>
      <c r="E9" s="78">
        <f>+C9+D9</f>
        <v>12268808</v>
      </c>
      <c r="F9" s="114">
        <f>SUM(F10:F16)</f>
        <v>12268808</v>
      </c>
      <c r="G9" s="114">
        <f>SUM(G10:G16)</f>
        <v>12251351</v>
      </c>
      <c r="H9" s="113">
        <f aca="true" t="shared" si="1" ref="H9:H72">+E9-F9</f>
        <v>0</v>
      </c>
      <c r="K9" s="120"/>
    </row>
    <row r="10" spans="1:8" s="69" customFormat="1" ht="15" customHeight="1">
      <c r="A10" s="91"/>
      <c r="B10" s="92" t="s">
        <v>307</v>
      </c>
      <c r="C10" s="114">
        <v>8518332</v>
      </c>
      <c r="D10" s="78">
        <v>-1297571</v>
      </c>
      <c r="E10" s="78">
        <f aca="true" t="shared" si="2" ref="E10:E16">+C10+D10</f>
        <v>7220761</v>
      </c>
      <c r="F10" s="78">
        <v>7220761</v>
      </c>
      <c r="G10" s="78">
        <v>7203304</v>
      </c>
      <c r="H10" s="113">
        <f t="shared" si="1"/>
        <v>0</v>
      </c>
    </row>
    <row r="11" spans="1:8" s="69" customFormat="1" ht="15" customHeight="1">
      <c r="A11" s="91"/>
      <c r="B11" s="92" t="s">
        <v>308</v>
      </c>
      <c r="C11" s="114">
        <v>0</v>
      </c>
      <c r="D11" s="78">
        <v>0</v>
      </c>
      <c r="E11" s="78">
        <f t="shared" si="2"/>
        <v>0</v>
      </c>
      <c r="F11" s="78">
        <v>0</v>
      </c>
      <c r="G11" s="78">
        <v>0</v>
      </c>
      <c r="H11" s="113">
        <f t="shared" si="1"/>
        <v>0</v>
      </c>
    </row>
    <row r="12" spans="1:8" s="69" customFormat="1" ht="15" customHeight="1">
      <c r="A12" s="91"/>
      <c r="B12" s="92" t="s">
        <v>309</v>
      </c>
      <c r="C12" s="114">
        <v>1362582</v>
      </c>
      <c r="D12" s="78">
        <v>-264919</v>
      </c>
      <c r="E12" s="78">
        <f t="shared" si="2"/>
        <v>1097663</v>
      </c>
      <c r="F12" s="78">
        <v>1097663</v>
      </c>
      <c r="G12" s="78">
        <v>1097663</v>
      </c>
      <c r="H12" s="113">
        <f t="shared" si="1"/>
        <v>0</v>
      </c>
    </row>
    <row r="13" spans="1:8" s="69" customFormat="1" ht="15" customHeight="1">
      <c r="A13" s="91"/>
      <c r="B13" s="92" t="s">
        <v>310</v>
      </c>
      <c r="C13" s="114">
        <v>2332440</v>
      </c>
      <c r="D13" s="78">
        <v>-698454</v>
      </c>
      <c r="E13" s="78">
        <f t="shared" si="2"/>
        <v>1633986</v>
      </c>
      <c r="F13" s="78">
        <v>1633986</v>
      </c>
      <c r="G13" s="78">
        <v>1633986</v>
      </c>
      <c r="H13" s="113">
        <f t="shared" si="1"/>
        <v>0</v>
      </c>
    </row>
    <row r="14" spans="1:8" s="69" customFormat="1" ht="15" customHeight="1">
      <c r="A14" s="91"/>
      <c r="B14" s="92" t="s">
        <v>311</v>
      </c>
      <c r="C14" s="114">
        <v>0</v>
      </c>
      <c r="D14" s="78">
        <v>2316398</v>
      </c>
      <c r="E14" s="78">
        <f t="shared" si="2"/>
        <v>2316398</v>
      </c>
      <c r="F14" s="78">
        <v>2316398</v>
      </c>
      <c r="G14" s="78">
        <v>2316398</v>
      </c>
      <c r="H14" s="113">
        <f t="shared" si="1"/>
        <v>0</v>
      </c>
    </row>
    <row r="15" spans="1:8" s="69" customFormat="1" ht="15" customHeight="1">
      <c r="A15" s="91"/>
      <c r="B15" s="92" t="s">
        <v>312</v>
      </c>
      <c r="C15" s="114">
        <v>0</v>
      </c>
      <c r="D15" s="78">
        <v>0</v>
      </c>
      <c r="E15" s="78">
        <f t="shared" si="2"/>
        <v>0</v>
      </c>
      <c r="F15" s="78">
        <v>0</v>
      </c>
      <c r="G15" s="78">
        <v>0</v>
      </c>
      <c r="H15" s="113">
        <f t="shared" si="1"/>
        <v>0</v>
      </c>
    </row>
    <row r="16" spans="1:8" s="69" customFormat="1" ht="15" customHeight="1">
      <c r="A16" s="91"/>
      <c r="B16" s="92" t="s">
        <v>313</v>
      </c>
      <c r="C16" s="114">
        <v>0</v>
      </c>
      <c r="D16" s="78">
        <v>0</v>
      </c>
      <c r="E16" s="78">
        <f t="shared" si="2"/>
        <v>0</v>
      </c>
      <c r="F16" s="78">
        <v>0</v>
      </c>
      <c r="G16" s="78">
        <v>0</v>
      </c>
      <c r="H16" s="113">
        <f t="shared" si="1"/>
        <v>0</v>
      </c>
    </row>
    <row r="17" spans="1:8" s="69" customFormat="1" ht="15" customHeight="1">
      <c r="A17" s="224" t="s">
        <v>314</v>
      </c>
      <c r="B17" s="244"/>
      <c r="C17" s="114">
        <f aca="true" t="shared" si="3" ref="C17:F17">+C18+C19+C20+C21+C22+C23+C24+C25+C26</f>
        <v>552963</v>
      </c>
      <c r="D17" s="114">
        <f t="shared" si="3"/>
        <v>1261859</v>
      </c>
      <c r="E17" s="114">
        <f t="shared" si="3"/>
        <v>1814822</v>
      </c>
      <c r="F17" s="114">
        <f t="shared" si="3"/>
        <v>1604061</v>
      </c>
      <c r="G17" s="114">
        <f aca="true" t="shared" si="4" ref="G17">+G18+G19+G20+G21+G22+G23+G24+G25+G26</f>
        <v>1604061</v>
      </c>
      <c r="H17" s="116">
        <f>+E17-F17</f>
        <v>210761</v>
      </c>
    </row>
    <row r="18" spans="1:8" s="69" customFormat="1" ht="15" customHeight="1">
      <c r="A18" s="91"/>
      <c r="B18" s="92" t="s">
        <v>315</v>
      </c>
      <c r="C18" s="114">
        <v>0</v>
      </c>
      <c r="D18" s="114">
        <v>943907</v>
      </c>
      <c r="E18" s="114">
        <f aca="true" t="shared" si="5" ref="E18:E26">+C18+D18</f>
        <v>943907</v>
      </c>
      <c r="F18" s="114">
        <v>870430</v>
      </c>
      <c r="G18" s="114">
        <v>870430</v>
      </c>
      <c r="H18" s="113">
        <f t="shared" si="1"/>
        <v>73477</v>
      </c>
    </row>
    <row r="19" spans="1:8" s="69" customFormat="1" ht="15" customHeight="1">
      <c r="A19" s="91"/>
      <c r="B19" s="92" t="s">
        <v>316</v>
      </c>
      <c r="C19" s="114">
        <v>42000</v>
      </c>
      <c r="D19" s="114">
        <v>32990</v>
      </c>
      <c r="E19" s="114">
        <f t="shared" si="5"/>
        <v>74990</v>
      </c>
      <c r="F19" s="114">
        <v>74990</v>
      </c>
      <c r="G19" s="114">
        <v>74990</v>
      </c>
      <c r="H19" s="113">
        <f t="shared" si="1"/>
        <v>0</v>
      </c>
    </row>
    <row r="20" spans="1:8" s="69" customFormat="1" ht="15" customHeight="1">
      <c r="A20" s="91"/>
      <c r="B20" s="149" t="s">
        <v>317</v>
      </c>
      <c r="C20" s="114">
        <v>0</v>
      </c>
      <c r="D20" s="114">
        <v>0</v>
      </c>
      <c r="E20" s="114">
        <f t="shared" si="5"/>
        <v>0</v>
      </c>
      <c r="F20" s="114">
        <v>0</v>
      </c>
      <c r="G20" s="114">
        <v>0</v>
      </c>
      <c r="H20" s="113">
        <f t="shared" si="1"/>
        <v>0</v>
      </c>
    </row>
    <row r="21" spans="1:8" s="69" customFormat="1" ht="15" customHeight="1">
      <c r="A21" s="91"/>
      <c r="B21" s="92" t="s">
        <v>318</v>
      </c>
      <c r="C21" s="114">
        <v>72000</v>
      </c>
      <c r="D21" s="114">
        <v>-24044</v>
      </c>
      <c r="E21" s="114">
        <f t="shared" si="5"/>
        <v>47956</v>
      </c>
      <c r="F21" s="114">
        <v>47956</v>
      </c>
      <c r="G21" s="114">
        <v>47956</v>
      </c>
      <c r="H21" s="113">
        <f t="shared" si="1"/>
        <v>0</v>
      </c>
    </row>
    <row r="22" spans="1:8" s="69" customFormat="1" ht="15" customHeight="1">
      <c r="A22" s="91"/>
      <c r="B22" s="92" t="s">
        <v>319</v>
      </c>
      <c r="C22" s="114">
        <v>24000</v>
      </c>
      <c r="D22" s="114">
        <v>40848</v>
      </c>
      <c r="E22" s="114">
        <f t="shared" si="5"/>
        <v>64848</v>
      </c>
      <c r="F22" s="114">
        <v>64848</v>
      </c>
      <c r="G22" s="114">
        <v>64848</v>
      </c>
      <c r="H22" s="113">
        <f t="shared" si="1"/>
        <v>0</v>
      </c>
    </row>
    <row r="23" spans="1:8" s="69" customFormat="1" ht="15" customHeight="1">
      <c r="A23" s="91"/>
      <c r="B23" s="92" t="s">
        <v>320</v>
      </c>
      <c r="C23" s="114">
        <v>414963</v>
      </c>
      <c r="D23" s="114">
        <v>111330</v>
      </c>
      <c r="E23" s="114">
        <f t="shared" si="5"/>
        <v>526293</v>
      </c>
      <c r="F23" s="114">
        <v>389009</v>
      </c>
      <c r="G23" s="114">
        <v>389009</v>
      </c>
      <c r="H23" s="113">
        <f t="shared" si="1"/>
        <v>137284</v>
      </c>
    </row>
    <row r="24" spans="1:8" s="69" customFormat="1" ht="15" customHeight="1">
      <c r="A24" s="91"/>
      <c r="B24" s="92" t="s">
        <v>321</v>
      </c>
      <c r="C24" s="114">
        <v>0</v>
      </c>
      <c r="D24" s="114">
        <v>52565</v>
      </c>
      <c r="E24" s="114">
        <f t="shared" si="5"/>
        <v>52565</v>
      </c>
      <c r="F24" s="114">
        <v>52565</v>
      </c>
      <c r="G24" s="114">
        <v>52565</v>
      </c>
      <c r="H24" s="113">
        <f t="shared" si="1"/>
        <v>0</v>
      </c>
    </row>
    <row r="25" spans="1:8" s="69" customFormat="1" ht="15" customHeight="1">
      <c r="A25" s="91"/>
      <c r="B25" s="92" t="s">
        <v>322</v>
      </c>
      <c r="C25" s="114">
        <v>0</v>
      </c>
      <c r="D25" s="114">
        <v>0</v>
      </c>
      <c r="E25" s="114">
        <f aca="true" t="shared" si="6" ref="E25">+C26+D25</f>
        <v>0</v>
      </c>
      <c r="F25" s="114">
        <v>0</v>
      </c>
      <c r="G25" s="114">
        <v>0</v>
      </c>
      <c r="H25" s="113">
        <f t="shared" si="1"/>
        <v>0</v>
      </c>
    </row>
    <row r="26" spans="1:8" s="69" customFormat="1" ht="15" customHeight="1">
      <c r="A26" s="91"/>
      <c r="B26" s="92" t="s">
        <v>323</v>
      </c>
      <c r="C26" s="114">
        <v>0</v>
      </c>
      <c r="D26" s="114">
        <v>104263</v>
      </c>
      <c r="E26" s="114">
        <f t="shared" si="5"/>
        <v>104263</v>
      </c>
      <c r="F26" s="114">
        <v>104263</v>
      </c>
      <c r="G26" s="114">
        <v>104263</v>
      </c>
      <c r="H26" s="113">
        <f t="shared" si="1"/>
        <v>0</v>
      </c>
    </row>
    <row r="27" spans="1:8" s="69" customFormat="1" ht="15" customHeight="1">
      <c r="A27" s="224" t="s">
        <v>324</v>
      </c>
      <c r="B27" s="225"/>
      <c r="C27" s="114">
        <f>+C28+C29+C30+C31+C32+C33+C34+C35+C36</f>
        <v>1097175</v>
      </c>
      <c r="D27" s="114">
        <f>+D28+D29+D30+D31+D32+D33+D34+D35+D36</f>
        <v>1864590</v>
      </c>
      <c r="E27" s="114">
        <f aca="true" t="shared" si="7" ref="E27:F27">+E28+E29+E30+E31+E32+E33+E34+E35+E36</f>
        <v>2961765</v>
      </c>
      <c r="F27" s="114">
        <f t="shared" si="7"/>
        <v>2732585</v>
      </c>
      <c r="G27" s="114">
        <f aca="true" t="shared" si="8" ref="G27">+G28+G29+G30+G31+G32+G33+G34+G35+G36</f>
        <v>2679792</v>
      </c>
      <c r="H27" s="113">
        <f t="shared" si="1"/>
        <v>229180</v>
      </c>
    </row>
    <row r="28" spans="1:8" s="69" customFormat="1" ht="15" customHeight="1">
      <c r="A28" s="91"/>
      <c r="B28" s="92" t="s">
        <v>325</v>
      </c>
      <c r="C28" s="114">
        <v>900000</v>
      </c>
      <c r="D28" s="114">
        <v>235901</v>
      </c>
      <c r="E28" s="114">
        <f aca="true" t="shared" si="9" ref="E28:E36">+C28+D28</f>
        <v>1135901</v>
      </c>
      <c r="F28" s="114">
        <v>909525</v>
      </c>
      <c r="G28" s="114">
        <v>856732</v>
      </c>
      <c r="H28" s="113">
        <f t="shared" si="1"/>
        <v>226376</v>
      </c>
    </row>
    <row r="29" spans="1:8" s="69" customFormat="1" ht="15" customHeight="1">
      <c r="A29" s="91"/>
      <c r="B29" s="92" t="s">
        <v>326</v>
      </c>
      <c r="C29" s="114">
        <v>0</v>
      </c>
      <c r="D29" s="114">
        <v>108457</v>
      </c>
      <c r="E29" s="114">
        <f t="shared" si="9"/>
        <v>108457</v>
      </c>
      <c r="F29" s="114">
        <v>108457</v>
      </c>
      <c r="G29" s="114">
        <v>108457</v>
      </c>
      <c r="H29" s="113">
        <f t="shared" si="1"/>
        <v>0</v>
      </c>
    </row>
    <row r="30" spans="1:8" s="69" customFormat="1" ht="15" customHeight="1">
      <c r="A30" s="91"/>
      <c r="B30" s="92" t="s">
        <v>327</v>
      </c>
      <c r="C30" s="114">
        <v>0</v>
      </c>
      <c r="D30" s="114">
        <v>765223</v>
      </c>
      <c r="E30" s="114">
        <f t="shared" si="9"/>
        <v>765223</v>
      </c>
      <c r="F30" s="114">
        <v>765223</v>
      </c>
      <c r="G30" s="114">
        <v>765223</v>
      </c>
      <c r="H30" s="113">
        <f t="shared" si="1"/>
        <v>0</v>
      </c>
    </row>
    <row r="31" spans="1:8" s="69" customFormat="1" ht="15" customHeight="1">
      <c r="A31" s="91"/>
      <c r="B31" s="92" t="s">
        <v>328</v>
      </c>
      <c r="C31" s="114">
        <v>0</v>
      </c>
      <c r="D31" s="114">
        <v>75932</v>
      </c>
      <c r="E31" s="114">
        <f t="shared" si="9"/>
        <v>75932</v>
      </c>
      <c r="F31" s="114">
        <v>75932</v>
      </c>
      <c r="G31" s="114">
        <v>75932</v>
      </c>
      <c r="H31" s="113">
        <f t="shared" si="1"/>
        <v>0</v>
      </c>
    </row>
    <row r="32" spans="1:8" s="69" customFormat="1" ht="15" customHeight="1">
      <c r="A32" s="91"/>
      <c r="B32" s="92" t="s">
        <v>329</v>
      </c>
      <c r="C32" s="114">
        <v>0</v>
      </c>
      <c r="D32" s="114">
        <v>304841</v>
      </c>
      <c r="E32" s="114">
        <f t="shared" si="9"/>
        <v>304841</v>
      </c>
      <c r="F32" s="114">
        <v>304841</v>
      </c>
      <c r="G32" s="114">
        <v>304841</v>
      </c>
      <c r="H32" s="113">
        <f>+E32-F32</f>
        <v>0</v>
      </c>
    </row>
    <row r="33" spans="1:8" s="69" customFormat="1" ht="15" customHeight="1">
      <c r="A33" s="91"/>
      <c r="B33" s="92" t="s">
        <v>330</v>
      </c>
      <c r="C33" s="114">
        <v>0</v>
      </c>
      <c r="D33" s="114">
        <v>102750</v>
      </c>
      <c r="E33" s="114">
        <f t="shared" si="9"/>
        <v>102750</v>
      </c>
      <c r="F33" s="114">
        <v>102750</v>
      </c>
      <c r="G33" s="114">
        <v>102750</v>
      </c>
      <c r="H33" s="113">
        <f t="shared" si="1"/>
        <v>0</v>
      </c>
    </row>
    <row r="34" spans="1:8" s="69" customFormat="1" ht="15" customHeight="1">
      <c r="A34" s="91"/>
      <c r="B34" s="92" t="s">
        <v>331</v>
      </c>
      <c r="C34" s="114">
        <v>48000</v>
      </c>
      <c r="D34" s="114">
        <v>62674</v>
      </c>
      <c r="E34" s="114">
        <f t="shared" si="9"/>
        <v>110674</v>
      </c>
      <c r="F34" s="114">
        <v>107870</v>
      </c>
      <c r="G34" s="114">
        <v>107870</v>
      </c>
      <c r="H34" s="113">
        <f t="shared" si="1"/>
        <v>2804</v>
      </c>
    </row>
    <row r="35" spans="1:8" s="69" customFormat="1" ht="15" customHeight="1">
      <c r="A35" s="91"/>
      <c r="B35" s="92" t="s">
        <v>332</v>
      </c>
      <c r="C35" s="114">
        <v>0</v>
      </c>
      <c r="D35" s="114">
        <v>17087</v>
      </c>
      <c r="E35" s="114">
        <f t="shared" si="9"/>
        <v>17087</v>
      </c>
      <c r="F35" s="114">
        <v>17087</v>
      </c>
      <c r="G35" s="114">
        <v>17087</v>
      </c>
      <c r="H35" s="113">
        <f t="shared" si="1"/>
        <v>0</v>
      </c>
    </row>
    <row r="36" spans="1:8" s="69" customFormat="1" ht="15" customHeight="1">
      <c r="A36" s="91"/>
      <c r="B36" s="92" t="s">
        <v>333</v>
      </c>
      <c r="C36" s="114">
        <v>149175</v>
      </c>
      <c r="D36" s="114">
        <v>191725</v>
      </c>
      <c r="E36" s="114">
        <f t="shared" si="9"/>
        <v>340900</v>
      </c>
      <c r="F36" s="114">
        <v>340900</v>
      </c>
      <c r="G36" s="114">
        <v>340900</v>
      </c>
      <c r="H36" s="113">
        <f t="shared" si="1"/>
        <v>0</v>
      </c>
    </row>
    <row r="37" spans="1:8" s="69" customFormat="1" ht="15" customHeight="1">
      <c r="A37" s="224" t="s">
        <v>334</v>
      </c>
      <c r="B37" s="225"/>
      <c r="C37" s="114">
        <f>+C38+C39+C40+C41+C42+C43+C44+C45+C46</f>
        <v>2000000</v>
      </c>
      <c r="D37" s="114">
        <f aca="true" t="shared" si="10" ref="D37:F37">+D38+D39+D40+D41+D42+D43+D44+D45+D46</f>
        <v>85000</v>
      </c>
      <c r="E37" s="114">
        <f t="shared" si="10"/>
        <v>2085000</v>
      </c>
      <c r="F37" s="114">
        <f t="shared" si="10"/>
        <v>2085000</v>
      </c>
      <c r="G37" s="114">
        <f aca="true" t="shared" si="11" ref="G37">+G38+G39+G40+G41+G42+G43+G44+G45+G46</f>
        <v>2059000</v>
      </c>
      <c r="H37" s="113">
        <f t="shared" si="1"/>
        <v>0</v>
      </c>
    </row>
    <row r="38" spans="1:8" s="69" customFormat="1" ht="15" customHeight="1">
      <c r="A38" s="91"/>
      <c r="B38" s="92" t="s">
        <v>335</v>
      </c>
      <c r="C38" s="114">
        <v>0</v>
      </c>
      <c r="D38" s="114">
        <v>0</v>
      </c>
      <c r="E38" s="114">
        <f aca="true" t="shared" si="12" ref="E38:E46">+C38+D38</f>
        <v>0</v>
      </c>
      <c r="F38" s="114">
        <v>0</v>
      </c>
      <c r="G38" s="114">
        <v>0</v>
      </c>
      <c r="H38" s="113">
        <f t="shared" si="1"/>
        <v>0</v>
      </c>
    </row>
    <row r="39" spans="1:8" s="69" customFormat="1" ht="15" customHeight="1">
      <c r="A39" s="91"/>
      <c r="B39" s="92" t="s">
        <v>336</v>
      </c>
      <c r="C39" s="114">
        <v>0</v>
      </c>
      <c r="D39" s="114">
        <v>0</v>
      </c>
      <c r="E39" s="114">
        <f t="shared" si="12"/>
        <v>0</v>
      </c>
      <c r="F39" s="114">
        <v>0</v>
      </c>
      <c r="G39" s="114">
        <v>0</v>
      </c>
      <c r="H39" s="113">
        <f t="shared" si="1"/>
        <v>0</v>
      </c>
    </row>
    <row r="40" spans="1:8" s="69" customFormat="1" ht="15" customHeight="1">
      <c r="A40" s="91"/>
      <c r="B40" s="92" t="s">
        <v>337</v>
      </c>
      <c r="C40" s="114">
        <v>0</v>
      </c>
      <c r="D40" s="114">
        <v>0</v>
      </c>
      <c r="E40" s="114">
        <f t="shared" si="12"/>
        <v>0</v>
      </c>
      <c r="F40" s="114">
        <v>0</v>
      </c>
      <c r="G40" s="114">
        <v>0</v>
      </c>
      <c r="H40" s="113">
        <f t="shared" si="1"/>
        <v>0</v>
      </c>
    </row>
    <row r="41" spans="1:8" s="69" customFormat="1" ht="15" customHeight="1">
      <c r="A41" s="91"/>
      <c r="B41" s="92" t="s">
        <v>338</v>
      </c>
      <c r="C41" s="114">
        <v>2000000</v>
      </c>
      <c r="D41" s="114">
        <v>85000</v>
      </c>
      <c r="E41" s="114">
        <f t="shared" si="12"/>
        <v>2085000</v>
      </c>
      <c r="F41" s="114">
        <v>2085000</v>
      </c>
      <c r="G41" s="114">
        <v>2059000</v>
      </c>
      <c r="H41" s="113">
        <f t="shared" si="1"/>
        <v>0</v>
      </c>
    </row>
    <row r="42" spans="1:8" s="69" customFormat="1" ht="15" customHeight="1">
      <c r="A42" s="91"/>
      <c r="B42" s="92" t="s">
        <v>339</v>
      </c>
      <c r="C42" s="114">
        <v>0</v>
      </c>
      <c r="D42" s="114">
        <v>0</v>
      </c>
      <c r="E42" s="114">
        <f t="shared" si="12"/>
        <v>0</v>
      </c>
      <c r="F42" s="114">
        <v>0</v>
      </c>
      <c r="G42" s="114">
        <v>0</v>
      </c>
      <c r="H42" s="113">
        <f t="shared" si="1"/>
        <v>0</v>
      </c>
    </row>
    <row r="43" spans="1:8" s="69" customFormat="1" ht="15" customHeight="1">
      <c r="A43" s="91"/>
      <c r="B43" s="92" t="s">
        <v>340</v>
      </c>
      <c r="C43" s="114">
        <v>0</v>
      </c>
      <c r="D43" s="114">
        <v>0</v>
      </c>
      <c r="E43" s="114">
        <f t="shared" si="12"/>
        <v>0</v>
      </c>
      <c r="F43" s="114">
        <v>0</v>
      </c>
      <c r="G43" s="114">
        <v>0</v>
      </c>
      <c r="H43" s="113">
        <f t="shared" si="1"/>
        <v>0</v>
      </c>
    </row>
    <row r="44" spans="1:8" s="69" customFormat="1" ht="15" customHeight="1">
      <c r="A44" s="91"/>
      <c r="B44" s="92" t="s">
        <v>341</v>
      </c>
      <c r="C44" s="114">
        <v>0</v>
      </c>
      <c r="D44" s="114">
        <v>0</v>
      </c>
      <c r="E44" s="114">
        <f t="shared" si="12"/>
        <v>0</v>
      </c>
      <c r="F44" s="114">
        <v>0</v>
      </c>
      <c r="G44" s="114">
        <v>0</v>
      </c>
      <c r="H44" s="113">
        <f t="shared" si="1"/>
        <v>0</v>
      </c>
    </row>
    <row r="45" spans="1:8" s="69" customFormat="1" ht="15" customHeight="1">
      <c r="A45" s="91"/>
      <c r="B45" s="92" t="s">
        <v>342</v>
      </c>
      <c r="C45" s="114">
        <v>0</v>
      </c>
      <c r="D45" s="114">
        <v>0</v>
      </c>
      <c r="E45" s="114">
        <f t="shared" si="12"/>
        <v>0</v>
      </c>
      <c r="F45" s="114">
        <v>0</v>
      </c>
      <c r="G45" s="114">
        <v>0</v>
      </c>
      <c r="H45" s="113">
        <f t="shared" si="1"/>
        <v>0</v>
      </c>
    </row>
    <row r="46" spans="1:8" s="69" customFormat="1" ht="15" customHeight="1">
      <c r="A46" s="91"/>
      <c r="B46" s="92" t="s">
        <v>343</v>
      </c>
      <c r="C46" s="114">
        <v>0</v>
      </c>
      <c r="D46" s="114">
        <v>0</v>
      </c>
      <c r="E46" s="114">
        <f t="shared" si="12"/>
        <v>0</v>
      </c>
      <c r="F46" s="114">
        <v>0</v>
      </c>
      <c r="G46" s="114">
        <v>0</v>
      </c>
      <c r="H46" s="113">
        <f t="shared" si="1"/>
        <v>0</v>
      </c>
    </row>
    <row r="47" spans="1:8" s="69" customFormat="1" ht="15" customHeight="1">
      <c r="A47" s="224" t="s">
        <v>344</v>
      </c>
      <c r="B47" s="225"/>
      <c r="C47" s="114">
        <f>+C48+C49+C50+C51+C52+C53+C54+C55+C56</f>
        <v>0</v>
      </c>
      <c r="D47" s="114">
        <f aca="true" t="shared" si="13" ref="D47:F47">+D48+D49+D50+D51+D52+D53+D54+D55+D56</f>
        <v>581440</v>
      </c>
      <c r="E47" s="114">
        <f>+C47+D47</f>
        <v>581440</v>
      </c>
      <c r="F47" s="114">
        <f t="shared" si="13"/>
        <v>581440</v>
      </c>
      <c r="G47" s="114">
        <f aca="true" t="shared" si="14" ref="G47">+G48+G49+G50+G51+G52+G53+G54+G55+G56</f>
        <v>581440</v>
      </c>
      <c r="H47" s="113">
        <f t="shared" si="1"/>
        <v>0</v>
      </c>
    </row>
    <row r="48" spans="1:8" s="69" customFormat="1" ht="15" customHeight="1">
      <c r="A48" s="91"/>
      <c r="B48" s="92" t="s">
        <v>345</v>
      </c>
      <c r="C48" s="114">
        <v>0</v>
      </c>
      <c r="D48" s="114">
        <v>460263</v>
      </c>
      <c r="E48" s="114">
        <f aca="true" t="shared" si="15" ref="E48:E55">+C48+D48</f>
        <v>460263</v>
      </c>
      <c r="F48" s="114">
        <v>460263</v>
      </c>
      <c r="G48" s="114">
        <v>460263</v>
      </c>
      <c r="H48" s="113">
        <f t="shared" si="1"/>
        <v>0</v>
      </c>
    </row>
    <row r="49" spans="1:8" s="69" customFormat="1" ht="15" customHeight="1">
      <c r="A49" s="91"/>
      <c r="B49" s="92" t="s">
        <v>346</v>
      </c>
      <c r="C49" s="114">
        <v>0</v>
      </c>
      <c r="D49" s="114">
        <v>50527</v>
      </c>
      <c r="E49" s="114">
        <f t="shared" si="15"/>
        <v>50527</v>
      </c>
      <c r="F49" s="114">
        <v>50527</v>
      </c>
      <c r="G49" s="114">
        <v>50527</v>
      </c>
      <c r="H49" s="113">
        <f t="shared" si="1"/>
        <v>0</v>
      </c>
    </row>
    <row r="50" spans="1:8" s="69" customFormat="1" ht="15" customHeight="1">
      <c r="A50" s="91"/>
      <c r="B50" s="92" t="s">
        <v>347</v>
      </c>
      <c r="C50" s="114">
        <v>0</v>
      </c>
      <c r="D50" s="114">
        <v>0</v>
      </c>
      <c r="E50" s="114">
        <f t="shared" si="15"/>
        <v>0</v>
      </c>
      <c r="F50" s="114">
        <v>0</v>
      </c>
      <c r="G50" s="114">
        <v>0</v>
      </c>
      <c r="H50" s="113">
        <f t="shared" si="1"/>
        <v>0</v>
      </c>
    </row>
    <row r="51" spans="1:8" s="69" customFormat="1" ht="15" customHeight="1">
      <c r="A51" s="91"/>
      <c r="B51" s="92" t="s">
        <v>348</v>
      </c>
      <c r="C51" s="114">
        <v>0</v>
      </c>
      <c r="D51" s="114">
        <v>0</v>
      </c>
      <c r="E51" s="114">
        <f t="shared" si="15"/>
        <v>0</v>
      </c>
      <c r="F51" s="114">
        <v>0</v>
      </c>
      <c r="G51" s="114">
        <v>0</v>
      </c>
      <c r="H51" s="113">
        <f t="shared" si="1"/>
        <v>0</v>
      </c>
    </row>
    <row r="52" spans="1:8" s="69" customFormat="1" ht="15" customHeight="1">
      <c r="A52" s="91"/>
      <c r="B52" s="92" t="s">
        <v>349</v>
      </c>
      <c r="C52" s="114">
        <v>0</v>
      </c>
      <c r="D52" s="114">
        <v>0</v>
      </c>
      <c r="E52" s="114">
        <f t="shared" si="15"/>
        <v>0</v>
      </c>
      <c r="F52" s="114">
        <v>0</v>
      </c>
      <c r="G52" s="114">
        <v>0</v>
      </c>
      <c r="H52" s="113">
        <f t="shared" si="1"/>
        <v>0</v>
      </c>
    </row>
    <row r="53" spans="1:8" s="69" customFormat="1" ht="15" customHeight="1">
      <c r="A53" s="91"/>
      <c r="B53" s="92" t="s">
        <v>350</v>
      </c>
      <c r="C53" s="114">
        <v>0</v>
      </c>
      <c r="D53" s="114">
        <v>25440</v>
      </c>
      <c r="E53" s="114">
        <f t="shared" si="15"/>
        <v>25440</v>
      </c>
      <c r="F53" s="114">
        <v>25440</v>
      </c>
      <c r="G53" s="114">
        <v>25440</v>
      </c>
      <c r="H53" s="113">
        <f t="shared" si="1"/>
        <v>0</v>
      </c>
    </row>
    <row r="54" spans="1:8" s="69" customFormat="1" ht="15" customHeight="1">
      <c r="A54" s="91"/>
      <c r="B54" s="92" t="s">
        <v>351</v>
      </c>
      <c r="C54" s="114">
        <v>0</v>
      </c>
      <c r="D54" s="114">
        <v>0</v>
      </c>
      <c r="E54" s="114">
        <f t="shared" si="15"/>
        <v>0</v>
      </c>
      <c r="F54" s="114">
        <v>0</v>
      </c>
      <c r="G54" s="114">
        <v>0</v>
      </c>
      <c r="H54" s="113">
        <f t="shared" si="1"/>
        <v>0</v>
      </c>
    </row>
    <row r="55" spans="1:8" s="69" customFormat="1" ht="15" customHeight="1">
      <c r="A55" s="91"/>
      <c r="B55" s="92" t="s">
        <v>352</v>
      </c>
      <c r="C55" s="114">
        <v>0</v>
      </c>
      <c r="D55" s="114">
        <v>0</v>
      </c>
      <c r="E55" s="114">
        <f t="shared" si="15"/>
        <v>0</v>
      </c>
      <c r="F55" s="114">
        <v>0</v>
      </c>
      <c r="G55" s="114">
        <v>0</v>
      </c>
      <c r="H55" s="113">
        <f t="shared" si="1"/>
        <v>0</v>
      </c>
    </row>
    <row r="56" spans="1:8" s="69" customFormat="1" ht="15" customHeight="1">
      <c r="A56" s="91"/>
      <c r="B56" s="92" t="s">
        <v>353</v>
      </c>
      <c r="C56" s="114">
        <v>0</v>
      </c>
      <c r="D56" s="114">
        <v>45210</v>
      </c>
      <c r="E56" s="114">
        <f>+C56+D56</f>
        <v>45210</v>
      </c>
      <c r="F56" s="114">
        <v>45210</v>
      </c>
      <c r="G56" s="114">
        <v>45210</v>
      </c>
      <c r="H56" s="113">
        <f t="shared" si="1"/>
        <v>0</v>
      </c>
    </row>
    <row r="57" spans="1:8" s="69" customFormat="1" ht="15" customHeight="1">
      <c r="A57" s="224" t="s">
        <v>354</v>
      </c>
      <c r="B57" s="225"/>
      <c r="C57" s="114">
        <f>+C58+C59+C60</f>
        <v>0</v>
      </c>
      <c r="D57" s="114">
        <f aca="true" t="shared" si="16" ref="D57:F57">+D58+D59+D60</f>
        <v>0</v>
      </c>
      <c r="E57" s="114">
        <f t="shared" si="16"/>
        <v>0</v>
      </c>
      <c r="F57" s="114">
        <f t="shared" si="16"/>
        <v>0</v>
      </c>
      <c r="G57" s="114">
        <f aca="true" t="shared" si="17" ref="G57">+G58+G59+G60</f>
        <v>0</v>
      </c>
      <c r="H57" s="113">
        <f t="shared" si="1"/>
        <v>0</v>
      </c>
    </row>
    <row r="58" spans="1:8" s="69" customFormat="1" ht="15" customHeight="1">
      <c r="A58" s="91"/>
      <c r="B58" s="92" t="s">
        <v>355</v>
      </c>
      <c r="C58" s="114">
        <v>0</v>
      </c>
      <c r="D58" s="114">
        <v>0</v>
      </c>
      <c r="E58" s="114">
        <f aca="true" t="shared" si="18" ref="E58:E60">+C58+D58</f>
        <v>0</v>
      </c>
      <c r="F58" s="114">
        <v>0</v>
      </c>
      <c r="G58" s="114">
        <v>0</v>
      </c>
      <c r="H58" s="113">
        <f t="shared" si="1"/>
        <v>0</v>
      </c>
    </row>
    <row r="59" spans="1:8" s="69" customFormat="1" ht="15" customHeight="1">
      <c r="A59" s="91"/>
      <c r="B59" s="92" t="s">
        <v>356</v>
      </c>
      <c r="C59" s="114">
        <v>0</v>
      </c>
      <c r="D59" s="114">
        <v>0</v>
      </c>
      <c r="E59" s="114">
        <f t="shared" si="18"/>
        <v>0</v>
      </c>
      <c r="F59" s="114">
        <v>0</v>
      </c>
      <c r="G59" s="114">
        <v>0</v>
      </c>
      <c r="H59" s="113">
        <f t="shared" si="1"/>
        <v>0</v>
      </c>
    </row>
    <row r="60" spans="1:8" s="69" customFormat="1" ht="15" customHeight="1">
      <c r="A60" s="91"/>
      <c r="B60" s="92" t="s">
        <v>357</v>
      </c>
      <c r="C60" s="114">
        <v>0</v>
      </c>
      <c r="D60" s="114">
        <v>0</v>
      </c>
      <c r="E60" s="114">
        <f t="shared" si="18"/>
        <v>0</v>
      </c>
      <c r="F60" s="114">
        <v>0</v>
      </c>
      <c r="G60" s="114">
        <v>0</v>
      </c>
      <c r="H60" s="113">
        <f t="shared" si="1"/>
        <v>0</v>
      </c>
    </row>
    <row r="61" spans="1:8" s="69" customFormat="1" ht="15" customHeight="1">
      <c r="A61" s="224" t="s">
        <v>358</v>
      </c>
      <c r="B61" s="225"/>
      <c r="C61" s="114">
        <f>+C62+C63+C64+C65+C66+C68+C69</f>
        <v>0</v>
      </c>
      <c r="D61" s="114">
        <f aca="true" t="shared" si="19" ref="D61:F61">+D62+D63+D64+D65+D66+D68+D69</f>
        <v>0</v>
      </c>
      <c r="E61" s="114">
        <f t="shared" si="19"/>
        <v>0</v>
      </c>
      <c r="F61" s="114">
        <f t="shared" si="19"/>
        <v>0</v>
      </c>
      <c r="G61" s="114">
        <f aca="true" t="shared" si="20" ref="G61">+G62+G63+G64+G65+G66+G68+G69</f>
        <v>0</v>
      </c>
      <c r="H61" s="113">
        <f t="shared" si="1"/>
        <v>0</v>
      </c>
    </row>
    <row r="62" spans="1:8" s="69" customFormat="1" ht="15" customHeight="1">
      <c r="A62" s="91"/>
      <c r="B62" s="92" t="s">
        <v>359</v>
      </c>
      <c r="C62" s="114">
        <v>0</v>
      </c>
      <c r="D62" s="114">
        <v>0</v>
      </c>
      <c r="E62" s="114">
        <f aca="true" t="shared" si="21" ref="E62:E69">+C62+D62</f>
        <v>0</v>
      </c>
      <c r="F62" s="114">
        <v>0</v>
      </c>
      <c r="G62" s="114">
        <v>0</v>
      </c>
      <c r="H62" s="113">
        <f t="shared" si="1"/>
        <v>0</v>
      </c>
    </row>
    <row r="63" spans="1:8" s="69" customFormat="1" ht="15" customHeight="1">
      <c r="A63" s="91"/>
      <c r="B63" s="92" t="s">
        <v>360</v>
      </c>
      <c r="C63" s="114">
        <v>0</v>
      </c>
      <c r="D63" s="114">
        <v>0</v>
      </c>
      <c r="E63" s="114">
        <f t="shared" si="21"/>
        <v>0</v>
      </c>
      <c r="F63" s="114">
        <v>0</v>
      </c>
      <c r="G63" s="114">
        <v>0</v>
      </c>
      <c r="H63" s="113">
        <f t="shared" si="1"/>
        <v>0</v>
      </c>
    </row>
    <row r="64" spans="1:8" s="69" customFormat="1" ht="15" customHeight="1">
      <c r="A64" s="91"/>
      <c r="B64" s="92" t="s">
        <v>361</v>
      </c>
      <c r="C64" s="114">
        <v>0</v>
      </c>
      <c r="D64" s="114">
        <v>0</v>
      </c>
      <c r="E64" s="114">
        <f t="shared" si="21"/>
        <v>0</v>
      </c>
      <c r="F64" s="114">
        <v>0</v>
      </c>
      <c r="G64" s="114">
        <v>0</v>
      </c>
      <c r="H64" s="113">
        <f t="shared" si="1"/>
        <v>0</v>
      </c>
    </row>
    <row r="65" spans="1:8" s="69" customFormat="1" ht="15" customHeight="1">
      <c r="A65" s="91"/>
      <c r="B65" s="92" t="s">
        <v>362</v>
      </c>
      <c r="C65" s="114">
        <v>0</v>
      </c>
      <c r="D65" s="114">
        <v>0</v>
      </c>
      <c r="E65" s="114">
        <f t="shared" si="21"/>
        <v>0</v>
      </c>
      <c r="F65" s="114">
        <v>0</v>
      </c>
      <c r="G65" s="114">
        <v>0</v>
      </c>
      <c r="H65" s="113">
        <f t="shared" si="1"/>
        <v>0</v>
      </c>
    </row>
    <row r="66" spans="1:8" s="69" customFormat="1" ht="15" customHeight="1">
      <c r="A66" s="91"/>
      <c r="B66" s="92" t="s">
        <v>363</v>
      </c>
      <c r="C66" s="114">
        <v>0</v>
      </c>
      <c r="D66" s="114">
        <v>0</v>
      </c>
      <c r="E66" s="114">
        <f t="shared" si="21"/>
        <v>0</v>
      </c>
      <c r="F66" s="114">
        <v>0</v>
      </c>
      <c r="G66" s="114">
        <v>0</v>
      </c>
      <c r="H66" s="113">
        <f t="shared" si="1"/>
        <v>0</v>
      </c>
    </row>
    <row r="67" spans="1:8" s="69" customFormat="1" ht="15" customHeight="1">
      <c r="A67" s="91"/>
      <c r="B67" s="92" t="s">
        <v>364</v>
      </c>
      <c r="C67" s="114">
        <v>0</v>
      </c>
      <c r="D67" s="114">
        <v>0</v>
      </c>
      <c r="E67" s="114">
        <f t="shared" si="21"/>
        <v>0</v>
      </c>
      <c r="F67" s="114">
        <v>0</v>
      </c>
      <c r="G67" s="114">
        <v>0</v>
      </c>
      <c r="H67" s="113">
        <f t="shared" si="1"/>
        <v>0</v>
      </c>
    </row>
    <row r="68" spans="1:8" s="69" customFormat="1" ht="15" customHeight="1">
      <c r="A68" s="91"/>
      <c r="B68" s="92" t="s">
        <v>365</v>
      </c>
      <c r="C68" s="114">
        <v>0</v>
      </c>
      <c r="D68" s="114">
        <v>0</v>
      </c>
      <c r="E68" s="114">
        <f t="shared" si="21"/>
        <v>0</v>
      </c>
      <c r="F68" s="114">
        <v>0</v>
      </c>
      <c r="G68" s="114">
        <v>0</v>
      </c>
      <c r="H68" s="113">
        <f t="shared" si="1"/>
        <v>0</v>
      </c>
    </row>
    <row r="69" spans="1:8" s="69" customFormat="1" ht="15" customHeight="1">
      <c r="A69" s="91"/>
      <c r="B69" s="92" t="s">
        <v>366</v>
      </c>
      <c r="C69" s="114">
        <v>0</v>
      </c>
      <c r="D69" s="114">
        <v>0</v>
      </c>
      <c r="E69" s="114">
        <f t="shared" si="21"/>
        <v>0</v>
      </c>
      <c r="F69" s="114">
        <v>0</v>
      </c>
      <c r="G69" s="114">
        <v>0</v>
      </c>
      <c r="H69" s="113">
        <f t="shared" si="1"/>
        <v>0</v>
      </c>
    </row>
    <row r="70" spans="1:8" s="69" customFormat="1" ht="15" customHeight="1">
      <c r="A70" s="224" t="s">
        <v>367</v>
      </c>
      <c r="B70" s="225"/>
      <c r="C70" s="114">
        <f>+C71+C72+C73</f>
        <v>0</v>
      </c>
      <c r="D70" s="114">
        <f aca="true" t="shared" si="22" ref="D70:F70">+D71+D72+D73</f>
        <v>0</v>
      </c>
      <c r="E70" s="114">
        <f t="shared" si="22"/>
        <v>0</v>
      </c>
      <c r="F70" s="114">
        <f t="shared" si="22"/>
        <v>0</v>
      </c>
      <c r="G70" s="114">
        <f aca="true" t="shared" si="23" ref="G70">+G71+G72+G73</f>
        <v>0</v>
      </c>
      <c r="H70" s="113">
        <f t="shared" si="1"/>
        <v>0</v>
      </c>
    </row>
    <row r="71" spans="1:8" s="69" customFormat="1" ht="15" customHeight="1">
      <c r="A71" s="91"/>
      <c r="B71" s="92" t="s">
        <v>368</v>
      </c>
      <c r="C71" s="114">
        <v>0</v>
      </c>
      <c r="D71" s="114">
        <v>0</v>
      </c>
      <c r="E71" s="114">
        <f aca="true" t="shared" si="24" ref="E71:E73">+C71+D71</f>
        <v>0</v>
      </c>
      <c r="F71" s="114">
        <v>0</v>
      </c>
      <c r="G71" s="114">
        <v>0</v>
      </c>
      <c r="H71" s="113">
        <f t="shared" si="1"/>
        <v>0</v>
      </c>
    </row>
    <row r="72" spans="1:8" s="69" customFormat="1" ht="15" customHeight="1">
      <c r="A72" s="91"/>
      <c r="B72" s="92" t="s">
        <v>369</v>
      </c>
      <c r="C72" s="114">
        <v>0</v>
      </c>
      <c r="D72" s="114">
        <v>0</v>
      </c>
      <c r="E72" s="114">
        <f t="shared" si="24"/>
        <v>0</v>
      </c>
      <c r="F72" s="114">
        <v>0</v>
      </c>
      <c r="G72" s="114">
        <v>0</v>
      </c>
      <c r="H72" s="113">
        <f t="shared" si="1"/>
        <v>0</v>
      </c>
    </row>
    <row r="73" spans="1:8" s="69" customFormat="1" ht="15" customHeight="1">
      <c r="A73" s="91"/>
      <c r="B73" s="92" t="s">
        <v>370</v>
      </c>
      <c r="C73" s="114">
        <v>0</v>
      </c>
      <c r="D73" s="114">
        <v>0</v>
      </c>
      <c r="E73" s="114">
        <f t="shared" si="24"/>
        <v>0</v>
      </c>
      <c r="F73" s="114">
        <v>0</v>
      </c>
      <c r="G73" s="114">
        <v>0</v>
      </c>
      <c r="H73" s="113">
        <f aca="true" t="shared" si="25" ref="H73:H136">+E73-F73</f>
        <v>0</v>
      </c>
    </row>
    <row r="74" spans="1:8" s="69" customFormat="1" ht="15" customHeight="1">
      <c r="A74" s="224" t="s">
        <v>371</v>
      </c>
      <c r="B74" s="225"/>
      <c r="C74" s="114">
        <f>+C75+C76+C77+C78+C79+C80+C81</f>
        <v>0</v>
      </c>
      <c r="D74" s="114">
        <f aca="true" t="shared" si="26" ref="D74:F74">+D75+D76+D77+D78+D79+D80+D81</f>
        <v>0</v>
      </c>
      <c r="E74" s="114">
        <f t="shared" si="26"/>
        <v>0</v>
      </c>
      <c r="F74" s="114">
        <f t="shared" si="26"/>
        <v>0</v>
      </c>
      <c r="G74" s="114">
        <f aca="true" t="shared" si="27" ref="G74">+G75+G76+G77+G78+G79+G80+G81</f>
        <v>0</v>
      </c>
      <c r="H74" s="113">
        <f t="shared" si="25"/>
        <v>0</v>
      </c>
    </row>
    <row r="75" spans="1:8" s="69" customFormat="1" ht="15" customHeight="1">
      <c r="A75" s="91"/>
      <c r="B75" s="92" t="s">
        <v>372</v>
      </c>
      <c r="C75" s="114">
        <v>0</v>
      </c>
      <c r="D75" s="114">
        <v>0</v>
      </c>
      <c r="E75" s="114">
        <f aca="true" t="shared" si="28" ref="E75:E81">+C75+D75</f>
        <v>0</v>
      </c>
      <c r="F75" s="114">
        <v>0</v>
      </c>
      <c r="G75" s="114">
        <v>0</v>
      </c>
      <c r="H75" s="113">
        <f t="shared" si="25"/>
        <v>0</v>
      </c>
    </row>
    <row r="76" spans="1:8" s="69" customFormat="1" ht="15" customHeight="1">
      <c r="A76" s="91"/>
      <c r="B76" s="92" t="s">
        <v>373</v>
      </c>
      <c r="C76" s="114">
        <v>0</v>
      </c>
      <c r="D76" s="114">
        <v>0</v>
      </c>
      <c r="E76" s="114">
        <f t="shared" si="28"/>
        <v>0</v>
      </c>
      <c r="F76" s="114">
        <v>0</v>
      </c>
      <c r="G76" s="114">
        <v>0</v>
      </c>
      <c r="H76" s="113">
        <f t="shared" si="25"/>
        <v>0</v>
      </c>
    </row>
    <row r="77" spans="1:8" s="69" customFormat="1" ht="15" customHeight="1">
      <c r="A77" s="91"/>
      <c r="B77" s="92" t="s">
        <v>374</v>
      </c>
      <c r="C77" s="114">
        <v>0</v>
      </c>
      <c r="D77" s="114">
        <v>0</v>
      </c>
      <c r="E77" s="114">
        <f t="shared" si="28"/>
        <v>0</v>
      </c>
      <c r="F77" s="114">
        <v>0</v>
      </c>
      <c r="G77" s="114">
        <v>0</v>
      </c>
      <c r="H77" s="113">
        <f t="shared" si="25"/>
        <v>0</v>
      </c>
    </row>
    <row r="78" spans="1:8" s="69" customFormat="1" ht="15" customHeight="1">
      <c r="A78" s="91"/>
      <c r="B78" s="92" t="s">
        <v>375</v>
      </c>
      <c r="C78" s="114">
        <v>0</v>
      </c>
      <c r="D78" s="114">
        <v>0</v>
      </c>
      <c r="E78" s="114">
        <f t="shared" si="28"/>
        <v>0</v>
      </c>
      <c r="F78" s="114">
        <v>0</v>
      </c>
      <c r="G78" s="114">
        <v>0</v>
      </c>
      <c r="H78" s="113">
        <f t="shared" si="25"/>
        <v>0</v>
      </c>
    </row>
    <row r="79" spans="1:8" s="69" customFormat="1" ht="15" customHeight="1">
      <c r="A79" s="91"/>
      <c r="B79" s="92" t="s">
        <v>376</v>
      </c>
      <c r="C79" s="114">
        <v>0</v>
      </c>
      <c r="D79" s="114">
        <v>0</v>
      </c>
      <c r="E79" s="114">
        <f t="shared" si="28"/>
        <v>0</v>
      </c>
      <c r="F79" s="114">
        <v>0</v>
      </c>
      <c r="G79" s="114">
        <v>0</v>
      </c>
      <c r="H79" s="113">
        <f t="shared" si="25"/>
        <v>0</v>
      </c>
    </row>
    <row r="80" spans="1:8" s="69" customFormat="1" ht="15" customHeight="1">
      <c r="A80" s="91"/>
      <c r="B80" s="92" t="s">
        <v>377</v>
      </c>
      <c r="C80" s="114">
        <v>0</v>
      </c>
      <c r="D80" s="114">
        <v>0</v>
      </c>
      <c r="E80" s="114">
        <f t="shared" si="28"/>
        <v>0</v>
      </c>
      <c r="F80" s="114">
        <v>0</v>
      </c>
      <c r="G80" s="114">
        <v>0</v>
      </c>
      <c r="H80" s="113">
        <f t="shared" si="25"/>
        <v>0</v>
      </c>
    </row>
    <row r="81" spans="1:8" s="69" customFormat="1" ht="15" customHeight="1">
      <c r="A81" s="91"/>
      <c r="B81" s="92" t="s">
        <v>378</v>
      </c>
      <c r="C81" s="114">
        <v>0</v>
      </c>
      <c r="D81" s="114">
        <v>0</v>
      </c>
      <c r="E81" s="114">
        <f t="shared" si="28"/>
        <v>0</v>
      </c>
      <c r="F81" s="114">
        <v>0</v>
      </c>
      <c r="G81" s="114">
        <v>0</v>
      </c>
      <c r="H81" s="113">
        <f t="shared" si="25"/>
        <v>0</v>
      </c>
    </row>
    <row r="82" spans="1:8" s="69" customFormat="1" ht="11.25" customHeight="1" thickBot="1">
      <c r="A82" s="248"/>
      <c r="B82" s="249"/>
      <c r="C82" s="121"/>
      <c r="D82" s="122"/>
      <c r="E82" s="122"/>
      <c r="F82" s="122"/>
      <c r="G82" s="122"/>
      <c r="H82" s="118"/>
    </row>
    <row r="83" spans="1:8" s="69" customFormat="1" ht="7.5" customHeight="1">
      <c r="A83" s="242"/>
      <c r="B83" s="247"/>
      <c r="C83" s="123"/>
      <c r="D83" s="123"/>
      <c r="E83" s="123"/>
      <c r="F83" s="123"/>
      <c r="G83" s="123"/>
      <c r="H83" s="119"/>
    </row>
    <row r="84" spans="1:8" s="69" customFormat="1" ht="15" customHeight="1">
      <c r="A84" s="245" t="s">
        <v>379</v>
      </c>
      <c r="B84" s="246"/>
      <c r="C84" s="113">
        <f>+C85+C93+C103+C113+C123+C133+C137+C146+C150</f>
        <v>0</v>
      </c>
      <c r="D84" s="113">
        <f>+D85+D93+D103+D113+D123+D133+D137+D146+D150</f>
        <v>0</v>
      </c>
      <c r="E84" s="113">
        <f>+E85+E93+E103+E113+E123+E133+E137+E146+E150</f>
        <v>0</v>
      </c>
      <c r="F84" s="113">
        <f>+F85+F93+F103+F113+F123+F133+F137+F146+F150</f>
        <v>0</v>
      </c>
      <c r="G84" s="113">
        <f>+G85+G93+G103+G113+G123+G133+G137+G146+G150</f>
        <v>0</v>
      </c>
      <c r="H84" s="113">
        <f>+E84-F84</f>
        <v>0</v>
      </c>
    </row>
    <row r="85" spans="1:8" s="69" customFormat="1" ht="15" customHeight="1">
      <c r="A85" s="224" t="s">
        <v>306</v>
      </c>
      <c r="B85" s="225"/>
      <c r="C85" s="114">
        <f>+C86+C87+C88+C89+C90+C91+C92</f>
        <v>0</v>
      </c>
      <c r="D85" s="114">
        <f aca="true" t="shared" si="29" ref="D85:G85">+D86+D87+D88+D89+D90+D91+D92</f>
        <v>0</v>
      </c>
      <c r="E85" s="114">
        <f t="shared" si="29"/>
        <v>0</v>
      </c>
      <c r="F85" s="114">
        <f t="shared" si="29"/>
        <v>0</v>
      </c>
      <c r="G85" s="114">
        <f t="shared" si="29"/>
        <v>0</v>
      </c>
      <c r="H85" s="113">
        <f t="shared" si="25"/>
        <v>0</v>
      </c>
    </row>
    <row r="86" spans="1:8" s="69" customFormat="1" ht="15" customHeight="1">
      <c r="A86" s="91"/>
      <c r="B86" s="92" t="s">
        <v>307</v>
      </c>
      <c r="C86" s="114">
        <v>0</v>
      </c>
      <c r="D86" s="114">
        <v>0</v>
      </c>
      <c r="E86" s="114">
        <f aca="true" t="shared" si="30" ref="E86:E92">+C86+D86</f>
        <v>0</v>
      </c>
      <c r="F86" s="114">
        <v>0</v>
      </c>
      <c r="G86" s="114">
        <v>0</v>
      </c>
      <c r="H86" s="113">
        <f t="shared" si="25"/>
        <v>0</v>
      </c>
    </row>
    <row r="87" spans="1:8" s="69" customFormat="1" ht="15" customHeight="1">
      <c r="A87" s="91"/>
      <c r="B87" s="92" t="s">
        <v>308</v>
      </c>
      <c r="C87" s="114">
        <v>0</v>
      </c>
      <c r="D87" s="114">
        <v>0</v>
      </c>
      <c r="E87" s="114">
        <f t="shared" si="30"/>
        <v>0</v>
      </c>
      <c r="F87" s="114">
        <v>0</v>
      </c>
      <c r="G87" s="114">
        <v>0</v>
      </c>
      <c r="H87" s="113">
        <f t="shared" si="25"/>
        <v>0</v>
      </c>
    </row>
    <row r="88" spans="1:8" s="69" customFormat="1" ht="15" customHeight="1">
      <c r="A88" s="91"/>
      <c r="B88" s="92" t="s">
        <v>309</v>
      </c>
      <c r="C88" s="114">
        <v>0</v>
      </c>
      <c r="D88" s="114">
        <v>0</v>
      </c>
      <c r="E88" s="114">
        <f t="shared" si="30"/>
        <v>0</v>
      </c>
      <c r="F88" s="114">
        <v>0</v>
      </c>
      <c r="G88" s="114">
        <v>0</v>
      </c>
      <c r="H88" s="113">
        <f t="shared" si="25"/>
        <v>0</v>
      </c>
    </row>
    <row r="89" spans="1:8" s="69" customFormat="1" ht="15" customHeight="1">
      <c r="A89" s="91"/>
      <c r="B89" s="92" t="s">
        <v>310</v>
      </c>
      <c r="C89" s="114">
        <v>0</v>
      </c>
      <c r="D89" s="114">
        <v>0</v>
      </c>
      <c r="E89" s="114">
        <f t="shared" si="30"/>
        <v>0</v>
      </c>
      <c r="F89" s="114">
        <v>0</v>
      </c>
      <c r="G89" s="114">
        <v>0</v>
      </c>
      <c r="H89" s="113">
        <f t="shared" si="25"/>
        <v>0</v>
      </c>
    </row>
    <row r="90" spans="1:8" s="69" customFormat="1" ht="15" customHeight="1">
      <c r="A90" s="91"/>
      <c r="B90" s="92" t="s">
        <v>311</v>
      </c>
      <c r="C90" s="114">
        <v>0</v>
      </c>
      <c r="D90" s="114">
        <v>0</v>
      </c>
      <c r="E90" s="114">
        <f t="shared" si="30"/>
        <v>0</v>
      </c>
      <c r="F90" s="114">
        <v>0</v>
      </c>
      <c r="G90" s="114">
        <v>0</v>
      </c>
      <c r="H90" s="113">
        <f t="shared" si="25"/>
        <v>0</v>
      </c>
    </row>
    <row r="91" spans="1:8" s="69" customFormat="1" ht="15" customHeight="1">
      <c r="A91" s="91"/>
      <c r="B91" s="92" t="s">
        <v>312</v>
      </c>
      <c r="C91" s="114">
        <v>0</v>
      </c>
      <c r="D91" s="114">
        <v>0</v>
      </c>
      <c r="E91" s="114">
        <f t="shared" si="30"/>
        <v>0</v>
      </c>
      <c r="F91" s="114">
        <v>0</v>
      </c>
      <c r="G91" s="114">
        <v>0</v>
      </c>
      <c r="H91" s="113">
        <f t="shared" si="25"/>
        <v>0</v>
      </c>
    </row>
    <row r="92" spans="1:8" s="69" customFormat="1" ht="15" customHeight="1">
      <c r="A92" s="91"/>
      <c r="B92" s="92" t="s">
        <v>313</v>
      </c>
      <c r="C92" s="114">
        <v>0</v>
      </c>
      <c r="D92" s="114">
        <v>0</v>
      </c>
      <c r="E92" s="114">
        <f t="shared" si="30"/>
        <v>0</v>
      </c>
      <c r="F92" s="114">
        <v>0</v>
      </c>
      <c r="G92" s="114">
        <v>0</v>
      </c>
      <c r="H92" s="113">
        <f t="shared" si="25"/>
        <v>0</v>
      </c>
    </row>
    <row r="93" spans="1:8" s="69" customFormat="1" ht="15" customHeight="1">
      <c r="A93" s="224" t="s">
        <v>314</v>
      </c>
      <c r="B93" s="225"/>
      <c r="C93" s="114">
        <f>+C94+C95+C96+C97+C98+C99+C100+C101+C102</f>
        <v>0</v>
      </c>
      <c r="D93" s="114">
        <f aca="true" t="shared" si="31" ref="D93:G93">+D94+D95+D96+D97+D98+D99+D100+D101+D102</f>
        <v>0</v>
      </c>
      <c r="E93" s="114">
        <f t="shared" si="31"/>
        <v>0</v>
      </c>
      <c r="F93" s="114">
        <f t="shared" si="31"/>
        <v>0</v>
      </c>
      <c r="G93" s="114">
        <f t="shared" si="31"/>
        <v>0</v>
      </c>
      <c r="H93" s="113">
        <f t="shared" si="25"/>
        <v>0</v>
      </c>
    </row>
    <row r="94" spans="1:8" s="69" customFormat="1" ht="15" customHeight="1">
      <c r="A94" s="91"/>
      <c r="B94" s="92" t="s">
        <v>315</v>
      </c>
      <c r="C94" s="114">
        <v>0</v>
      </c>
      <c r="D94" s="114">
        <v>0</v>
      </c>
      <c r="E94" s="114">
        <f aca="true" t="shared" si="32" ref="E94:E102">+C94+D94</f>
        <v>0</v>
      </c>
      <c r="F94" s="114">
        <v>0</v>
      </c>
      <c r="G94" s="114">
        <v>0</v>
      </c>
      <c r="H94" s="113">
        <f t="shared" si="25"/>
        <v>0</v>
      </c>
    </row>
    <row r="95" spans="1:8" s="69" customFormat="1" ht="15" customHeight="1">
      <c r="A95" s="91"/>
      <c r="B95" s="92" t="s">
        <v>316</v>
      </c>
      <c r="C95" s="114">
        <v>0</v>
      </c>
      <c r="D95" s="114">
        <v>0</v>
      </c>
      <c r="E95" s="114">
        <f t="shared" si="32"/>
        <v>0</v>
      </c>
      <c r="F95" s="114">
        <v>0</v>
      </c>
      <c r="G95" s="114">
        <v>0</v>
      </c>
      <c r="H95" s="113">
        <f t="shared" si="25"/>
        <v>0</v>
      </c>
    </row>
    <row r="96" spans="1:8" s="69" customFormat="1" ht="15" customHeight="1">
      <c r="A96" s="91"/>
      <c r="B96" s="92" t="s">
        <v>317</v>
      </c>
      <c r="C96" s="114">
        <v>0</v>
      </c>
      <c r="D96" s="114">
        <v>0</v>
      </c>
      <c r="E96" s="114">
        <f t="shared" si="32"/>
        <v>0</v>
      </c>
      <c r="F96" s="114">
        <v>0</v>
      </c>
      <c r="G96" s="114">
        <v>0</v>
      </c>
      <c r="H96" s="113">
        <f t="shared" si="25"/>
        <v>0</v>
      </c>
    </row>
    <row r="97" spans="1:8" s="69" customFormat="1" ht="15" customHeight="1">
      <c r="A97" s="91"/>
      <c r="B97" s="92" t="s">
        <v>318</v>
      </c>
      <c r="C97" s="114">
        <v>0</v>
      </c>
      <c r="D97" s="114">
        <v>0</v>
      </c>
      <c r="E97" s="114">
        <f t="shared" si="32"/>
        <v>0</v>
      </c>
      <c r="F97" s="114">
        <v>0</v>
      </c>
      <c r="G97" s="114">
        <v>0</v>
      </c>
      <c r="H97" s="113">
        <f t="shared" si="25"/>
        <v>0</v>
      </c>
    </row>
    <row r="98" spans="1:8" s="69" customFormat="1" ht="15" customHeight="1">
      <c r="A98" s="91"/>
      <c r="B98" s="92" t="s">
        <v>319</v>
      </c>
      <c r="C98" s="114">
        <v>0</v>
      </c>
      <c r="D98" s="114">
        <v>0</v>
      </c>
      <c r="E98" s="114">
        <f t="shared" si="32"/>
        <v>0</v>
      </c>
      <c r="F98" s="114">
        <v>0</v>
      </c>
      <c r="G98" s="114">
        <v>0</v>
      </c>
      <c r="H98" s="113">
        <f t="shared" si="25"/>
        <v>0</v>
      </c>
    </row>
    <row r="99" spans="1:8" s="69" customFormat="1" ht="15" customHeight="1">
      <c r="A99" s="91"/>
      <c r="B99" s="92" t="s">
        <v>320</v>
      </c>
      <c r="C99" s="114">
        <v>0</v>
      </c>
      <c r="D99" s="114">
        <v>0</v>
      </c>
      <c r="E99" s="114">
        <f t="shared" si="32"/>
        <v>0</v>
      </c>
      <c r="F99" s="114">
        <v>0</v>
      </c>
      <c r="G99" s="114">
        <v>0</v>
      </c>
      <c r="H99" s="113">
        <f t="shared" si="25"/>
        <v>0</v>
      </c>
    </row>
    <row r="100" spans="1:8" s="69" customFormat="1" ht="15" customHeight="1">
      <c r="A100" s="91"/>
      <c r="B100" s="92" t="s">
        <v>321</v>
      </c>
      <c r="C100" s="114">
        <v>0</v>
      </c>
      <c r="D100" s="114">
        <v>0</v>
      </c>
      <c r="E100" s="114">
        <f t="shared" si="32"/>
        <v>0</v>
      </c>
      <c r="F100" s="114">
        <v>0</v>
      </c>
      <c r="G100" s="114">
        <v>0</v>
      </c>
      <c r="H100" s="113">
        <f t="shared" si="25"/>
        <v>0</v>
      </c>
    </row>
    <row r="101" spans="1:8" s="69" customFormat="1" ht="15" customHeight="1">
      <c r="A101" s="91"/>
      <c r="B101" s="92" t="s">
        <v>322</v>
      </c>
      <c r="C101" s="114">
        <v>0</v>
      </c>
      <c r="D101" s="114">
        <v>0</v>
      </c>
      <c r="E101" s="114">
        <f t="shared" si="32"/>
        <v>0</v>
      </c>
      <c r="F101" s="114">
        <v>0</v>
      </c>
      <c r="G101" s="114">
        <v>0</v>
      </c>
      <c r="H101" s="113">
        <f t="shared" si="25"/>
        <v>0</v>
      </c>
    </row>
    <row r="102" spans="1:8" s="69" customFormat="1" ht="15" customHeight="1">
      <c r="A102" s="91"/>
      <c r="B102" s="92" t="s">
        <v>323</v>
      </c>
      <c r="C102" s="114">
        <v>0</v>
      </c>
      <c r="D102" s="114">
        <v>0</v>
      </c>
      <c r="E102" s="114">
        <f t="shared" si="32"/>
        <v>0</v>
      </c>
      <c r="F102" s="114">
        <v>0</v>
      </c>
      <c r="G102" s="114">
        <v>0</v>
      </c>
      <c r="H102" s="113">
        <f t="shared" si="25"/>
        <v>0</v>
      </c>
    </row>
    <row r="103" spans="1:8" s="69" customFormat="1" ht="15" customHeight="1">
      <c r="A103" s="224" t="s">
        <v>324</v>
      </c>
      <c r="B103" s="225"/>
      <c r="C103" s="114">
        <f>+C104+C105+C106+C107+C108+C109+C110+C111+C112</f>
        <v>0</v>
      </c>
      <c r="D103" s="114">
        <f aca="true" t="shared" si="33" ref="D103:G103">+D104+D105+D106+D107+D108+D109+D110+D111+D112</f>
        <v>0</v>
      </c>
      <c r="E103" s="114">
        <f t="shared" si="33"/>
        <v>0</v>
      </c>
      <c r="F103" s="114">
        <f t="shared" si="33"/>
        <v>0</v>
      </c>
      <c r="G103" s="114">
        <f t="shared" si="33"/>
        <v>0</v>
      </c>
      <c r="H103" s="113">
        <f t="shared" si="25"/>
        <v>0</v>
      </c>
    </row>
    <row r="104" spans="1:8" s="69" customFormat="1" ht="15" customHeight="1">
      <c r="A104" s="91"/>
      <c r="B104" s="92" t="s">
        <v>325</v>
      </c>
      <c r="C104" s="114">
        <v>0</v>
      </c>
      <c r="D104" s="114">
        <v>0</v>
      </c>
      <c r="E104" s="114">
        <f aca="true" t="shared" si="34" ref="E104:E112">+C104+D104</f>
        <v>0</v>
      </c>
      <c r="F104" s="114">
        <v>0</v>
      </c>
      <c r="G104" s="114">
        <v>0</v>
      </c>
      <c r="H104" s="113">
        <f t="shared" si="25"/>
        <v>0</v>
      </c>
    </row>
    <row r="105" spans="1:8" s="69" customFormat="1" ht="15" customHeight="1">
      <c r="A105" s="91"/>
      <c r="B105" s="92" t="s">
        <v>326</v>
      </c>
      <c r="C105" s="114">
        <v>0</v>
      </c>
      <c r="D105" s="114">
        <v>0</v>
      </c>
      <c r="E105" s="114">
        <f t="shared" si="34"/>
        <v>0</v>
      </c>
      <c r="F105" s="114">
        <v>0</v>
      </c>
      <c r="G105" s="114">
        <v>0</v>
      </c>
      <c r="H105" s="113">
        <f t="shared" si="25"/>
        <v>0</v>
      </c>
    </row>
    <row r="106" spans="1:8" s="69" customFormat="1" ht="15" customHeight="1">
      <c r="A106" s="91"/>
      <c r="B106" s="92" t="s">
        <v>327</v>
      </c>
      <c r="C106" s="114">
        <v>0</v>
      </c>
      <c r="D106" s="114">
        <v>0</v>
      </c>
      <c r="E106" s="114">
        <f t="shared" si="34"/>
        <v>0</v>
      </c>
      <c r="F106" s="114">
        <v>0</v>
      </c>
      <c r="G106" s="114">
        <v>0</v>
      </c>
      <c r="H106" s="113">
        <f t="shared" si="25"/>
        <v>0</v>
      </c>
    </row>
    <row r="107" spans="1:8" s="69" customFormat="1" ht="15" customHeight="1">
      <c r="A107" s="91"/>
      <c r="B107" s="92" t="s">
        <v>328</v>
      </c>
      <c r="C107" s="114">
        <v>0</v>
      </c>
      <c r="D107" s="114">
        <v>0</v>
      </c>
      <c r="E107" s="114">
        <f t="shared" si="34"/>
        <v>0</v>
      </c>
      <c r="F107" s="114">
        <v>0</v>
      </c>
      <c r="G107" s="114">
        <v>0</v>
      </c>
      <c r="H107" s="113">
        <f t="shared" si="25"/>
        <v>0</v>
      </c>
    </row>
    <row r="108" spans="1:8" s="69" customFormat="1" ht="15" customHeight="1">
      <c r="A108" s="91"/>
      <c r="B108" s="92" t="s">
        <v>329</v>
      </c>
      <c r="C108" s="114">
        <v>0</v>
      </c>
      <c r="D108" s="114">
        <v>0</v>
      </c>
      <c r="E108" s="114">
        <f t="shared" si="34"/>
        <v>0</v>
      </c>
      <c r="F108" s="114">
        <v>0</v>
      </c>
      <c r="G108" s="114">
        <v>0</v>
      </c>
      <c r="H108" s="113">
        <f t="shared" si="25"/>
        <v>0</v>
      </c>
    </row>
    <row r="109" spans="1:8" s="69" customFormat="1" ht="15" customHeight="1">
      <c r="A109" s="91"/>
      <c r="B109" s="92" t="s">
        <v>330</v>
      </c>
      <c r="C109" s="114">
        <v>0</v>
      </c>
      <c r="D109" s="114">
        <v>0</v>
      </c>
      <c r="E109" s="114">
        <f t="shared" si="34"/>
        <v>0</v>
      </c>
      <c r="F109" s="114">
        <v>0</v>
      </c>
      <c r="G109" s="114">
        <v>0</v>
      </c>
      <c r="H109" s="113">
        <f t="shared" si="25"/>
        <v>0</v>
      </c>
    </row>
    <row r="110" spans="1:8" s="69" customFormat="1" ht="15" customHeight="1">
      <c r="A110" s="91"/>
      <c r="B110" s="92" t="s">
        <v>331</v>
      </c>
      <c r="C110" s="114">
        <v>0</v>
      </c>
      <c r="D110" s="114">
        <v>0</v>
      </c>
      <c r="E110" s="114">
        <f t="shared" si="34"/>
        <v>0</v>
      </c>
      <c r="F110" s="114">
        <v>0</v>
      </c>
      <c r="G110" s="114">
        <v>0</v>
      </c>
      <c r="H110" s="113">
        <f t="shared" si="25"/>
        <v>0</v>
      </c>
    </row>
    <row r="111" spans="1:8" s="69" customFormat="1" ht="15" customHeight="1">
      <c r="A111" s="91"/>
      <c r="B111" s="92" t="s">
        <v>332</v>
      </c>
      <c r="C111" s="114">
        <v>0</v>
      </c>
      <c r="D111" s="114">
        <v>0</v>
      </c>
      <c r="E111" s="114">
        <f t="shared" si="34"/>
        <v>0</v>
      </c>
      <c r="F111" s="114">
        <v>0</v>
      </c>
      <c r="G111" s="114">
        <v>0</v>
      </c>
      <c r="H111" s="113">
        <f t="shared" si="25"/>
        <v>0</v>
      </c>
    </row>
    <row r="112" spans="1:8" s="69" customFormat="1" ht="15" customHeight="1">
      <c r="A112" s="91"/>
      <c r="B112" s="92" t="s">
        <v>333</v>
      </c>
      <c r="C112" s="114">
        <v>0</v>
      </c>
      <c r="D112" s="114">
        <v>0</v>
      </c>
      <c r="E112" s="114">
        <f t="shared" si="34"/>
        <v>0</v>
      </c>
      <c r="F112" s="114">
        <v>0</v>
      </c>
      <c r="G112" s="114">
        <v>0</v>
      </c>
      <c r="H112" s="113">
        <f t="shared" si="25"/>
        <v>0</v>
      </c>
    </row>
    <row r="113" spans="1:8" s="69" customFormat="1" ht="15" customHeight="1">
      <c r="A113" s="224" t="s">
        <v>334</v>
      </c>
      <c r="B113" s="225"/>
      <c r="C113" s="114">
        <f>+C114+C115+C116+C117+C118+C119+C120+C121+C122</f>
        <v>0</v>
      </c>
      <c r="D113" s="114">
        <f aca="true" t="shared" si="35" ref="D113:G113">+D114+D115+D116+D117+D118+D119+D120+D121+D122</f>
        <v>0</v>
      </c>
      <c r="E113" s="114">
        <f t="shared" si="35"/>
        <v>0</v>
      </c>
      <c r="F113" s="114">
        <f t="shared" si="35"/>
        <v>0</v>
      </c>
      <c r="G113" s="114">
        <f t="shared" si="35"/>
        <v>0</v>
      </c>
      <c r="H113" s="113">
        <f t="shared" si="25"/>
        <v>0</v>
      </c>
    </row>
    <row r="114" spans="1:8" s="69" customFormat="1" ht="15" customHeight="1">
      <c r="A114" s="91"/>
      <c r="B114" s="92" t="s">
        <v>335</v>
      </c>
      <c r="C114" s="114">
        <v>0</v>
      </c>
      <c r="D114" s="114">
        <v>0</v>
      </c>
      <c r="E114" s="114">
        <f aca="true" t="shared" si="36" ref="E114:E122">+C114+D114</f>
        <v>0</v>
      </c>
      <c r="F114" s="114">
        <v>0</v>
      </c>
      <c r="G114" s="114">
        <v>0</v>
      </c>
      <c r="H114" s="113">
        <f t="shared" si="25"/>
        <v>0</v>
      </c>
    </row>
    <row r="115" spans="1:8" s="69" customFormat="1" ht="15" customHeight="1">
      <c r="A115" s="91"/>
      <c r="B115" s="92" t="s">
        <v>336</v>
      </c>
      <c r="C115" s="114">
        <v>0</v>
      </c>
      <c r="D115" s="114">
        <v>0</v>
      </c>
      <c r="E115" s="114">
        <f t="shared" si="36"/>
        <v>0</v>
      </c>
      <c r="F115" s="114">
        <v>0</v>
      </c>
      <c r="G115" s="114">
        <v>0</v>
      </c>
      <c r="H115" s="113">
        <f t="shared" si="25"/>
        <v>0</v>
      </c>
    </row>
    <row r="116" spans="1:8" s="69" customFormat="1" ht="15" customHeight="1">
      <c r="A116" s="91"/>
      <c r="B116" s="92" t="s">
        <v>337</v>
      </c>
      <c r="C116" s="114">
        <v>0</v>
      </c>
      <c r="D116" s="114">
        <v>0</v>
      </c>
      <c r="E116" s="114">
        <f t="shared" si="36"/>
        <v>0</v>
      </c>
      <c r="F116" s="114">
        <v>0</v>
      </c>
      <c r="G116" s="114">
        <v>0</v>
      </c>
      <c r="H116" s="113">
        <f t="shared" si="25"/>
        <v>0</v>
      </c>
    </row>
    <row r="117" spans="1:8" s="69" customFormat="1" ht="15" customHeight="1">
      <c r="A117" s="91"/>
      <c r="B117" s="92" t="s">
        <v>338</v>
      </c>
      <c r="C117" s="114">
        <v>0</v>
      </c>
      <c r="D117" s="114">
        <v>0</v>
      </c>
      <c r="E117" s="114">
        <f t="shared" si="36"/>
        <v>0</v>
      </c>
      <c r="F117" s="114">
        <v>0</v>
      </c>
      <c r="G117" s="114">
        <v>0</v>
      </c>
      <c r="H117" s="113">
        <f t="shared" si="25"/>
        <v>0</v>
      </c>
    </row>
    <row r="118" spans="1:8" s="69" customFormat="1" ht="15" customHeight="1">
      <c r="A118" s="91"/>
      <c r="B118" s="92" t="s">
        <v>339</v>
      </c>
      <c r="C118" s="114">
        <v>0</v>
      </c>
      <c r="D118" s="114">
        <v>0</v>
      </c>
      <c r="E118" s="114">
        <f t="shared" si="36"/>
        <v>0</v>
      </c>
      <c r="F118" s="114">
        <v>0</v>
      </c>
      <c r="G118" s="114">
        <v>0</v>
      </c>
      <c r="H118" s="113">
        <f t="shared" si="25"/>
        <v>0</v>
      </c>
    </row>
    <row r="119" spans="1:8" s="69" customFormat="1" ht="15" customHeight="1">
      <c r="A119" s="91"/>
      <c r="B119" s="92" t="s">
        <v>340</v>
      </c>
      <c r="C119" s="114">
        <v>0</v>
      </c>
      <c r="D119" s="114">
        <v>0</v>
      </c>
      <c r="E119" s="114">
        <f t="shared" si="36"/>
        <v>0</v>
      </c>
      <c r="F119" s="114">
        <v>0</v>
      </c>
      <c r="G119" s="114">
        <v>0</v>
      </c>
      <c r="H119" s="113">
        <f t="shared" si="25"/>
        <v>0</v>
      </c>
    </row>
    <row r="120" spans="1:8" s="69" customFormat="1" ht="15" customHeight="1">
      <c r="A120" s="91"/>
      <c r="B120" s="92" t="s">
        <v>341</v>
      </c>
      <c r="C120" s="114">
        <v>0</v>
      </c>
      <c r="D120" s="114">
        <v>0</v>
      </c>
      <c r="E120" s="114">
        <f t="shared" si="36"/>
        <v>0</v>
      </c>
      <c r="F120" s="114">
        <v>0</v>
      </c>
      <c r="G120" s="114">
        <v>0</v>
      </c>
      <c r="H120" s="113">
        <f t="shared" si="25"/>
        <v>0</v>
      </c>
    </row>
    <row r="121" spans="1:8" s="69" customFormat="1" ht="15" customHeight="1">
      <c r="A121" s="91"/>
      <c r="B121" s="92" t="s">
        <v>342</v>
      </c>
      <c r="C121" s="114">
        <v>0</v>
      </c>
      <c r="D121" s="114">
        <v>0</v>
      </c>
      <c r="E121" s="114">
        <f t="shared" si="36"/>
        <v>0</v>
      </c>
      <c r="F121" s="114">
        <v>0</v>
      </c>
      <c r="G121" s="114">
        <v>0</v>
      </c>
      <c r="H121" s="113">
        <f t="shared" si="25"/>
        <v>0</v>
      </c>
    </row>
    <row r="122" spans="1:8" s="69" customFormat="1" ht="15" customHeight="1">
      <c r="A122" s="91"/>
      <c r="B122" s="92" t="s">
        <v>343</v>
      </c>
      <c r="C122" s="114">
        <v>0</v>
      </c>
      <c r="D122" s="114">
        <v>0</v>
      </c>
      <c r="E122" s="114">
        <f t="shared" si="36"/>
        <v>0</v>
      </c>
      <c r="F122" s="114">
        <v>0</v>
      </c>
      <c r="G122" s="114">
        <v>0</v>
      </c>
      <c r="H122" s="113">
        <f t="shared" si="25"/>
        <v>0</v>
      </c>
    </row>
    <row r="123" spans="1:8" s="69" customFormat="1" ht="15" customHeight="1">
      <c r="A123" s="224" t="s">
        <v>344</v>
      </c>
      <c r="B123" s="225"/>
      <c r="C123" s="114">
        <f>+C124+C125+C126+C127+C128+C129+C130+C131+C132</f>
        <v>0</v>
      </c>
      <c r="D123" s="114">
        <f aca="true" t="shared" si="37" ref="D123:G123">+D124+D125+D126+D127+D128+D129+D130+D131+D132</f>
        <v>0</v>
      </c>
      <c r="E123" s="114">
        <f t="shared" si="37"/>
        <v>0</v>
      </c>
      <c r="F123" s="114">
        <f t="shared" si="37"/>
        <v>0</v>
      </c>
      <c r="G123" s="114">
        <f t="shared" si="37"/>
        <v>0</v>
      </c>
      <c r="H123" s="113">
        <f t="shared" si="25"/>
        <v>0</v>
      </c>
    </row>
    <row r="124" spans="1:8" s="69" customFormat="1" ht="15" customHeight="1">
      <c r="A124" s="91"/>
      <c r="B124" s="92" t="s">
        <v>345</v>
      </c>
      <c r="C124" s="114">
        <v>0</v>
      </c>
      <c r="D124" s="114">
        <v>0</v>
      </c>
      <c r="E124" s="114">
        <f aca="true" t="shared" si="38" ref="E124:E132">+C124+D124</f>
        <v>0</v>
      </c>
      <c r="F124" s="114">
        <v>0</v>
      </c>
      <c r="G124" s="114">
        <v>0</v>
      </c>
      <c r="H124" s="113">
        <f t="shared" si="25"/>
        <v>0</v>
      </c>
    </row>
    <row r="125" spans="1:8" s="69" customFormat="1" ht="15" customHeight="1">
      <c r="A125" s="91"/>
      <c r="B125" s="92" t="s">
        <v>346</v>
      </c>
      <c r="C125" s="114">
        <v>0</v>
      </c>
      <c r="D125" s="114">
        <v>0</v>
      </c>
      <c r="E125" s="114">
        <f t="shared" si="38"/>
        <v>0</v>
      </c>
      <c r="F125" s="114">
        <v>0</v>
      </c>
      <c r="G125" s="114">
        <v>0</v>
      </c>
      <c r="H125" s="113">
        <f t="shared" si="25"/>
        <v>0</v>
      </c>
    </row>
    <row r="126" spans="1:8" s="69" customFormat="1" ht="15" customHeight="1">
      <c r="A126" s="91"/>
      <c r="B126" s="92" t="s">
        <v>347</v>
      </c>
      <c r="C126" s="114">
        <v>0</v>
      </c>
      <c r="D126" s="114">
        <v>0</v>
      </c>
      <c r="E126" s="114">
        <f t="shared" si="38"/>
        <v>0</v>
      </c>
      <c r="F126" s="114">
        <v>0</v>
      </c>
      <c r="G126" s="114">
        <v>0</v>
      </c>
      <c r="H126" s="113">
        <f t="shared" si="25"/>
        <v>0</v>
      </c>
    </row>
    <row r="127" spans="1:8" s="69" customFormat="1" ht="15" customHeight="1">
      <c r="A127" s="91"/>
      <c r="B127" s="92" t="s">
        <v>348</v>
      </c>
      <c r="C127" s="114">
        <v>0</v>
      </c>
      <c r="D127" s="114">
        <v>0</v>
      </c>
      <c r="E127" s="114">
        <f t="shared" si="38"/>
        <v>0</v>
      </c>
      <c r="F127" s="114">
        <v>0</v>
      </c>
      <c r="G127" s="114">
        <v>0</v>
      </c>
      <c r="H127" s="113">
        <f t="shared" si="25"/>
        <v>0</v>
      </c>
    </row>
    <row r="128" spans="1:8" s="69" customFormat="1" ht="15" customHeight="1">
      <c r="A128" s="91"/>
      <c r="B128" s="92" t="s">
        <v>349</v>
      </c>
      <c r="C128" s="114">
        <v>0</v>
      </c>
      <c r="D128" s="114">
        <v>0</v>
      </c>
      <c r="E128" s="114">
        <f t="shared" si="38"/>
        <v>0</v>
      </c>
      <c r="F128" s="114">
        <v>0</v>
      </c>
      <c r="G128" s="114">
        <v>0</v>
      </c>
      <c r="H128" s="113">
        <f t="shared" si="25"/>
        <v>0</v>
      </c>
    </row>
    <row r="129" spans="1:8" s="69" customFormat="1" ht="15" customHeight="1">
      <c r="A129" s="91"/>
      <c r="B129" s="92" t="s">
        <v>350</v>
      </c>
      <c r="C129" s="114">
        <v>0</v>
      </c>
      <c r="D129" s="114">
        <v>0</v>
      </c>
      <c r="E129" s="114">
        <f t="shared" si="38"/>
        <v>0</v>
      </c>
      <c r="F129" s="114">
        <v>0</v>
      </c>
      <c r="G129" s="114">
        <v>0</v>
      </c>
      <c r="H129" s="113">
        <f t="shared" si="25"/>
        <v>0</v>
      </c>
    </row>
    <row r="130" spans="1:8" s="69" customFormat="1" ht="15" customHeight="1">
      <c r="A130" s="91"/>
      <c r="B130" s="92" t="s">
        <v>351</v>
      </c>
      <c r="C130" s="114">
        <v>0</v>
      </c>
      <c r="D130" s="114">
        <v>0</v>
      </c>
      <c r="E130" s="114">
        <f t="shared" si="38"/>
        <v>0</v>
      </c>
      <c r="F130" s="114">
        <v>0</v>
      </c>
      <c r="G130" s="114">
        <v>0</v>
      </c>
      <c r="H130" s="113">
        <f t="shared" si="25"/>
        <v>0</v>
      </c>
    </row>
    <row r="131" spans="1:8" s="69" customFormat="1" ht="15" customHeight="1">
      <c r="A131" s="91"/>
      <c r="B131" s="92" t="s">
        <v>352</v>
      </c>
      <c r="C131" s="114">
        <v>0</v>
      </c>
      <c r="D131" s="114">
        <v>0</v>
      </c>
      <c r="E131" s="114">
        <f t="shared" si="38"/>
        <v>0</v>
      </c>
      <c r="F131" s="114">
        <v>0</v>
      </c>
      <c r="G131" s="114">
        <v>0</v>
      </c>
      <c r="H131" s="113">
        <f t="shared" si="25"/>
        <v>0</v>
      </c>
    </row>
    <row r="132" spans="1:8" s="69" customFormat="1" ht="15" customHeight="1">
      <c r="A132" s="91"/>
      <c r="B132" s="92" t="s">
        <v>353</v>
      </c>
      <c r="C132" s="114">
        <v>0</v>
      </c>
      <c r="D132" s="114">
        <v>0</v>
      </c>
      <c r="E132" s="114">
        <f t="shared" si="38"/>
        <v>0</v>
      </c>
      <c r="F132" s="114">
        <v>0</v>
      </c>
      <c r="G132" s="114">
        <v>0</v>
      </c>
      <c r="H132" s="113">
        <f t="shared" si="25"/>
        <v>0</v>
      </c>
    </row>
    <row r="133" spans="1:8" s="69" customFormat="1" ht="15" customHeight="1">
      <c r="A133" s="224" t="s">
        <v>354</v>
      </c>
      <c r="B133" s="225"/>
      <c r="C133" s="114">
        <f>+C134+C135+C136</f>
        <v>0</v>
      </c>
      <c r="D133" s="114">
        <f aca="true" t="shared" si="39" ref="D133:G133">+D134+D135+D136</f>
        <v>0</v>
      </c>
      <c r="E133" s="114">
        <f t="shared" si="39"/>
        <v>0</v>
      </c>
      <c r="F133" s="114">
        <f t="shared" si="39"/>
        <v>0</v>
      </c>
      <c r="G133" s="114">
        <f t="shared" si="39"/>
        <v>0</v>
      </c>
      <c r="H133" s="113">
        <f t="shared" si="25"/>
        <v>0</v>
      </c>
    </row>
    <row r="134" spans="1:8" s="69" customFormat="1" ht="15" customHeight="1">
      <c r="A134" s="91"/>
      <c r="B134" s="92" t="s">
        <v>355</v>
      </c>
      <c r="C134" s="114">
        <v>0</v>
      </c>
      <c r="D134" s="114">
        <v>0</v>
      </c>
      <c r="E134" s="114">
        <f aca="true" t="shared" si="40" ref="E134:E136">+C134+D134</f>
        <v>0</v>
      </c>
      <c r="F134" s="114">
        <v>0</v>
      </c>
      <c r="G134" s="114">
        <v>0</v>
      </c>
      <c r="H134" s="113">
        <f t="shared" si="25"/>
        <v>0</v>
      </c>
    </row>
    <row r="135" spans="1:8" s="69" customFormat="1" ht="15" customHeight="1">
      <c r="A135" s="91"/>
      <c r="B135" s="92" t="s">
        <v>356</v>
      </c>
      <c r="C135" s="114">
        <v>0</v>
      </c>
      <c r="D135" s="114">
        <v>0</v>
      </c>
      <c r="E135" s="114">
        <f t="shared" si="40"/>
        <v>0</v>
      </c>
      <c r="F135" s="114">
        <v>0</v>
      </c>
      <c r="G135" s="114">
        <v>0</v>
      </c>
      <c r="H135" s="113">
        <f t="shared" si="25"/>
        <v>0</v>
      </c>
    </row>
    <row r="136" spans="1:8" s="69" customFormat="1" ht="15" customHeight="1">
      <c r="A136" s="91"/>
      <c r="B136" s="92" t="s">
        <v>357</v>
      </c>
      <c r="C136" s="114">
        <v>0</v>
      </c>
      <c r="D136" s="114">
        <v>0</v>
      </c>
      <c r="E136" s="114">
        <f t="shared" si="40"/>
        <v>0</v>
      </c>
      <c r="F136" s="114">
        <v>0</v>
      </c>
      <c r="G136" s="114">
        <v>0</v>
      </c>
      <c r="H136" s="113">
        <f t="shared" si="25"/>
        <v>0</v>
      </c>
    </row>
    <row r="137" spans="1:8" s="69" customFormat="1" ht="15" customHeight="1">
      <c r="A137" s="224" t="s">
        <v>358</v>
      </c>
      <c r="B137" s="225"/>
      <c r="C137" s="114">
        <f>+C138+C139+C140+C141+C142+C143+C144+C145</f>
        <v>0</v>
      </c>
      <c r="D137" s="114">
        <f aca="true" t="shared" si="41" ref="D137:G137">+D138+D139+D140+D141+D142+D143+D144+D145</f>
        <v>0</v>
      </c>
      <c r="E137" s="114">
        <f t="shared" si="41"/>
        <v>0</v>
      </c>
      <c r="F137" s="114">
        <f t="shared" si="41"/>
        <v>0</v>
      </c>
      <c r="G137" s="114">
        <f t="shared" si="41"/>
        <v>0</v>
      </c>
      <c r="H137" s="113">
        <f aca="true" t="shared" si="42" ref="H137:H159">+E137-F137</f>
        <v>0</v>
      </c>
    </row>
    <row r="138" spans="1:8" s="69" customFormat="1" ht="15" customHeight="1">
      <c r="A138" s="91"/>
      <c r="B138" s="92" t="s">
        <v>359</v>
      </c>
      <c r="C138" s="114">
        <v>0</v>
      </c>
      <c r="D138" s="114">
        <v>0</v>
      </c>
      <c r="E138" s="114">
        <f aca="true" t="shared" si="43" ref="E138:E145">+C138+D138</f>
        <v>0</v>
      </c>
      <c r="F138" s="114">
        <v>0</v>
      </c>
      <c r="G138" s="114">
        <v>0</v>
      </c>
      <c r="H138" s="113">
        <f t="shared" si="42"/>
        <v>0</v>
      </c>
    </row>
    <row r="139" spans="1:8" s="69" customFormat="1" ht="15" customHeight="1">
      <c r="A139" s="91"/>
      <c r="B139" s="92" t="s">
        <v>360</v>
      </c>
      <c r="C139" s="114">
        <v>0</v>
      </c>
      <c r="D139" s="114">
        <v>0</v>
      </c>
      <c r="E139" s="114">
        <f t="shared" si="43"/>
        <v>0</v>
      </c>
      <c r="F139" s="114">
        <v>0</v>
      </c>
      <c r="G139" s="114">
        <v>0</v>
      </c>
      <c r="H139" s="113">
        <f t="shared" si="42"/>
        <v>0</v>
      </c>
    </row>
    <row r="140" spans="1:8" s="69" customFormat="1" ht="15" customHeight="1">
      <c r="A140" s="91"/>
      <c r="B140" s="92" t="s">
        <v>361</v>
      </c>
      <c r="C140" s="114">
        <v>0</v>
      </c>
      <c r="D140" s="114">
        <v>0</v>
      </c>
      <c r="E140" s="114">
        <f t="shared" si="43"/>
        <v>0</v>
      </c>
      <c r="F140" s="114">
        <v>0</v>
      </c>
      <c r="G140" s="114">
        <v>0</v>
      </c>
      <c r="H140" s="113">
        <f t="shared" si="42"/>
        <v>0</v>
      </c>
    </row>
    <row r="141" spans="1:8" s="69" customFormat="1" ht="15" customHeight="1">
      <c r="A141" s="91"/>
      <c r="B141" s="92" t="s">
        <v>362</v>
      </c>
      <c r="C141" s="114">
        <v>0</v>
      </c>
      <c r="D141" s="114">
        <v>0</v>
      </c>
      <c r="E141" s="114">
        <f t="shared" si="43"/>
        <v>0</v>
      </c>
      <c r="F141" s="114">
        <v>0</v>
      </c>
      <c r="G141" s="114">
        <v>0</v>
      </c>
      <c r="H141" s="113">
        <f t="shared" si="42"/>
        <v>0</v>
      </c>
    </row>
    <row r="142" spans="1:8" s="69" customFormat="1" ht="15" customHeight="1">
      <c r="A142" s="91"/>
      <c r="B142" s="92" t="s">
        <v>363</v>
      </c>
      <c r="C142" s="114">
        <v>0</v>
      </c>
      <c r="D142" s="114">
        <v>0</v>
      </c>
      <c r="E142" s="114">
        <f t="shared" si="43"/>
        <v>0</v>
      </c>
      <c r="F142" s="114">
        <v>0</v>
      </c>
      <c r="G142" s="114">
        <v>0</v>
      </c>
      <c r="H142" s="113">
        <f t="shared" si="42"/>
        <v>0</v>
      </c>
    </row>
    <row r="143" spans="1:8" s="69" customFormat="1" ht="15" customHeight="1">
      <c r="A143" s="91"/>
      <c r="B143" s="92" t="s">
        <v>364</v>
      </c>
      <c r="C143" s="114">
        <v>0</v>
      </c>
      <c r="D143" s="114">
        <v>0</v>
      </c>
      <c r="E143" s="114">
        <f t="shared" si="43"/>
        <v>0</v>
      </c>
      <c r="F143" s="114">
        <v>0</v>
      </c>
      <c r="G143" s="114">
        <v>0</v>
      </c>
      <c r="H143" s="113">
        <f t="shared" si="42"/>
        <v>0</v>
      </c>
    </row>
    <row r="144" spans="1:8" s="69" customFormat="1" ht="15" customHeight="1">
      <c r="A144" s="91"/>
      <c r="B144" s="92" t="s">
        <v>365</v>
      </c>
      <c r="C144" s="114">
        <v>0</v>
      </c>
      <c r="D144" s="114">
        <v>0</v>
      </c>
      <c r="E144" s="114">
        <f t="shared" si="43"/>
        <v>0</v>
      </c>
      <c r="F144" s="114">
        <v>0</v>
      </c>
      <c r="G144" s="114">
        <v>0</v>
      </c>
      <c r="H144" s="113">
        <f t="shared" si="42"/>
        <v>0</v>
      </c>
    </row>
    <row r="145" spans="1:8" s="69" customFormat="1" ht="15" customHeight="1">
      <c r="A145" s="91"/>
      <c r="B145" s="92" t="s">
        <v>366</v>
      </c>
      <c r="C145" s="114">
        <v>0</v>
      </c>
      <c r="D145" s="114">
        <v>0</v>
      </c>
      <c r="E145" s="114">
        <f t="shared" si="43"/>
        <v>0</v>
      </c>
      <c r="F145" s="114">
        <v>0</v>
      </c>
      <c r="G145" s="114">
        <v>0</v>
      </c>
      <c r="H145" s="113">
        <f t="shared" si="42"/>
        <v>0</v>
      </c>
    </row>
    <row r="146" spans="1:8" s="69" customFormat="1" ht="15" customHeight="1">
      <c r="A146" s="224" t="s">
        <v>367</v>
      </c>
      <c r="B146" s="225"/>
      <c r="C146" s="114">
        <f>+C147+C148+C149</f>
        <v>0</v>
      </c>
      <c r="D146" s="114">
        <f aca="true" t="shared" si="44" ref="D146:G146">+D147+D148+D149</f>
        <v>0</v>
      </c>
      <c r="E146" s="114">
        <f t="shared" si="44"/>
        <v>0</v>
      </c>
      <c r="F146" s="114">
        <f t="shared" si="44"/>
        <v>0</v>
      </c>
      <c r="G146" s="114">
        <f t="shared" si="44"/>
        <v>0</v>
      </c>
      <c r="H146" s="113">
        <f t="shared" si="42"/>
        <v>0</v>
      </c>
    </row>
    <row r="147" spans="1:8" s="69" customFormat="1" ht="15" customHeight="1">
      <c r="A147" s="91"/>
      <c r="B147" s="92" t="s">
        <v>368</v>
      </c>
      <c r="C147" s="114">
        <v>0</v>
      </c>
      <c r="D147" s="114">
        <v>0</v>
      </c>
      <c r="E147" s="114">
        <f aca="true" t="shared" si="45" ref="E147">+C147+D147</f>
        <v>0</v>
      </c>
      <c r="F147" s="114">
        <v>0</v>
      </c>
      <c r="G147" s="114">
        <v>0</v>
      </c>
      <c r="H147" s="113">
        <f t="shared" si="42"/>
        <v>0</v>
      </c>
    </row>
    <row r="148" spans="1:8" s="69" customFormat="1" ht="15" customHeight="1">
      <c r="A148" s="91"/>
      <c r="B148" s="92" t="s">
        <v>369</v>
      </c>
      <c r="C148" s="114">
        <v>0</v>
      </c>
      <c r="D148" s="114">
        <v>0</v>
      </c>
      <c r="E148" s="114">
        <f aca="true" t="shared" si="46" ref="E148:E149">+C148+D148</f>
        <v>0</v>
      </c>
      <c r="F148" s="114">
        <v>0</v>
      </c>
      <c r="G148" s="114">
        <v>0</v>
      </c>
      <c r="H148" s="113">
        <f t="shared" si="42"/>
        <v>0</v>
      </c>
    </row>
    <row r="149" spans="1:8" s="69" customFormat="1" ht="15" customHeight="1">
      <c r="A149" s="91"/>
      <c r="B149" s="92" t="s">
        <v>370</v>
      </c>
      <c r="C149" s="114">
        <v>0</v>
      </c>
      <c r="D149" s="114">
        <v>0</v>
      </c>
      <c r="E149" s="114">
        <f t="shared" si="46"/>
        <v>0</v>
      </c>
      <c r="F149" s="114">
        <v>0</v>
      </c>
      <c r="G149" s="114">
        <v>0</v>
      </c>
      <c r="H149" s="113">
        <f t="shared" si="42"/>
        <v>0</v>
      </c>
    </row>
    <row r="150" spans="1:8" s="69" customFormat="1" ht="15" customHeight="1">
      <c r="A150" s="224" t="s">
        <v>371</v>
      </c>
      <c r="B150" s="225"/>
      <c r="C150" s="114">
        <f>+C151+C152+C153+C154+C155+C156+C157</f>
        <v>0</v>
      </c>
      <c r="D150" s="114">
        <f aca="true" t="shared" si="47" ref="D150:G150">+D151+D152+D153+D154+D155+D156+D157</f>
        <v>0</v>
      </c>
      <c r="E150" s="114">
        <f t="shared" si="47"/>
        <v>0</v>
      </c>
      <c r="F150" s="114">
        <f t="shared" si="47"/>
        <v>0</v>
      </c>
      <c r="G150" s="114">
        <f t="shared" si="47"/>
        <v>0</v>
      </c>
      <c r="H150" s="113">
        <f t="shared" si="42"/>
        <v>0</v>
      </c>
    </row>
    <row r="151" spans="1:8" s="69" customFormat="1" ht="15" customHeight="1">
      <c r="A151" s="91"/>
      <c r="B151" s="92" t="s">
        <v>372</v>
      </c>
      <c r="C151" s="114">
        <v>0</v>
      </c>
      <c r="D151" s="114">
        <v>0</v>
      </c>
      <c r="E151" s="114">
        <f aca="true" t="shared" si="48" ref="E151:E157">+C151+D151</f>
        <v>0</v>
      </c>
      <c r="F151" s="114">
        <v>0</v>
      </c>
      <c r="G151" s="114">
        <v>0</v>
      </c>
      <c r="H151" s="113">
        <f t="shared" si="42"/>
        <v>0</v>
      </c>
    </row>
    <row r="152" spans="1:8" s="69" customFormat="1" ht="15" customHeight="1">
      <c r="A152" s="91"/>
      <c r="B152" s="92" t="s">
        <v>373</v>
      </c>
      <c r="C152" s="114">
        <v>0</v>
      </c>
      <c r="D152" s="114">
        <v>0</v>
      </c>
      <c r="E152" s="114">
        <f t="shared" si="48"/>
        <v>0</v>
      </c>
      <c r="F152" s="114">
        <v>0</v>
      </c>
      <c r="G152" s="114">
        <v>0</v>
      </c>
      <c r="H152" s="113">
        <f t="shared" si="42"/>
        <v>0</v>
      </c>
    </row>
    <row r="153" spans="1:8" s="69" customFormat="1" ht="15" customHeight="1">
      <c r="A153" s="91"/>
      <c r="B153" s="92" t="s">
        <v>374</v>
      </c>
      <c r="C153" s="114">
        <v>0</v>
      </c>
      <c r="D153" s="114">
        <v>0</v>
      </c>
      <c r="E153" s="114">
        <f t="shared" si="48"/>
        <v>0</v>
      </c>
      <c r="F153" s="114">
        <v>0</v>
      </c>
      <c r="G153" s="114">
        <v>0</v>
      </c>
      <c r="H153" s="113">
        <f t="shared" si="42"/>
        <v>0</v>
      </c>
    </row>
    <row r="154" spans="1:8" s="69" customFormat="1" ht="15" customHeight="1">
      <c r="A154" s="91"/>
      <c r="B154" s="92" t="s">
        <v>375</v>
      </c>
      <c r="C154" s="114">
        <v>0</v>
      </c>
      <c r="D154" s="114">
        <v>0</v>
      </c>
      <c r="E154" s="114">
        <f t="shared" si="48"/>
        <v>0</v>
      </c>
      <c r="F154" s="114">
        <v>0</v>
      </c>
      <c r="G154" s="114">
        <v>0</v>
      </c>
      <c r="H154" s="113">
        <f t="shared" si="42"/>
        <v>0</v>
      </c>
    </row>
    <row r="155" spans="1:8" s="69" customFormat="1" ht="15" customHeight="1">
      <c r="A155" s="91"/>
      <c r="B155" s="92" t="s">
        <v>376</v>
      </c>
      <c r="C155" s="114">
        <v>0</v>
      </c>
      <c r="D155" s="114">
        <v>0</v>
      </c>
      <c r="E155" s="114">
        <f t="shared" si="48"/>
        <v>0</v>
      </c>
      <c r="F155" s="114">
        <v>0</v>
      </c>
      <c r="G155" s="114">
        <v>0</v>
      </c>
      <c r="H155" s="113">
        <f t="shared" si="42"/>
        <v>0</v>
      </c>
    </row>
    <row r="156" spans="1:8" s="69" customFormat="1" ht="15" customHeight="1">
      <c r="A156" s="91"/>
      <c r="B156" s="92" t="s">
        <v>377</v>
      </c>
      <c r="C156" s="114">
        <v>0</v>
      </c>
      <c r="D156" s="114">
        <v>0</v>
      </c>
      <c r="E156" s="114">
        <f t="shared" si="48"/>
        <v>0</v>
      </c>
      <c r="F156" s="114">
        <v>0</v>
      </c>
      <c r="G156" s="114">
        <v>0</v>
      </c>
      <c r="H156" s="113">
        <f t="shared" si="42"/>
        <v>0</v>
      </c>
    </row>
    <row r="157" spans="1:8" s="69" customFormat="1" ht="15" customHeight="1">
      <c r="A157" s="91"/>
      <c r="B157" s="92" t="s">
        <v>378</v>
      </c>
      <c r="C157" s="114">
        <v>0</v>
      </c>
      <c r="D157" s="114">
        <v>0</v>
      </c>
      <c r="E157" s="114">
        <f t="shared" si="48"/>
        <v>0</v>
      </c>
      <c r="F157" s="114">
        <v>0</v>
      </c>
      <c r="G157" s="114">
        <v>0</v>
      </c>
      <c r="H157" s="113">
        <f t="shared" si="42"/>
        <v>0</v>
      </c>
    </row>
    <row r="158" spans="1:8" s="69" customFormat="1" ht="11.25" customHeight="1">
      <c r="A158" s="91"/>
      <c r="B158" s="92"/>
      <c r="C158" s="114"/>
      <c r="D158" s="114"/>
      <c r="E158" s="114"/>
      <c r="F158" s="114"/>
      <c r="G158" s="114"/>
      <c r="H158" s="113"/>
    </row>
    <row r="159" spans="1:8" s="69" customFormat="1" ht="15">
      <c r="A159" s="245" t="s">
        <v>380</v>
      </c>
      <c r="B159" s="246"/>
      <c r="C159" s="113">
        <f>+C8+C84</f>
        <v>15863492</v>
      </c>
      <c r="D159" s="113">
        <f>+D8+D84</f>
        <v>3848343</v>
      </c>
      <c r="E159" s="113">
        <f>+E8+E84</f>
        <v>19711835</v>
      </c>
      <c r="F159" s="113">
        <f>+F8+F84</f>
        <v>19271894</v>
      </c>
      <c r="G159" s="113">
        <f>+G8+G84</f>
        <v>19175644</v>
      </c>
      <c r="H159" s="113">
        <f t="shared" si="42"/>
        <v>439941</v>
      </c>
    </row>
    <row r="160" spans="1:8" s="69" customFormat="1" ht="6" customHeight="1" thickBot="1">
      <c r="A160" s="124"/>
      <c r="B160" s="125"/>
      <c r="C160" s="126"/>
      <c r="D160" s="127"/>
      <c r="E160" s="127"/>
      <c r="F160" s="127"/>
      <c r="G160" s="127"/>
      <c r="H160" s="127"/>
    </row>
  </sheetData>
  <mergeCells count="31">
    <mergeCell ref="A133:B133"/>
    <mergeCell ref="A137:B137"/>
    <mergeCell ref="A146:B146"/>
    <mergeCell ref="A150:B150"/>
    <mergeCell ref="A159:B159"/>
    <mergeCell ref="A85:B85"/>
    <mergeCell ref="A93:B93"/>
    <mergeCell ref="A103:B103"/>
    <mergeCell ref="A113:B113"/>
    <mergeCell ref="A123:B123"/>
    <mergeCell ref="A84:B84"/>
    <mergeCell ref="A83:B83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1" right="0.1194488188976378" top="0.55" bottom="0.35000000000000003" header="0.31" footer="0.31"/>
  <pageSetup fitToHeight="2"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N24"/>
  <sheetViews>
    <sheetView view="pageBreakPreview" zoomScale="140" zoomScaleSheetLayoutView="140" workbookViewId="0" topLeftCell="A1">
      <selection activeCell="G11" sqref="G11"/>
    </sheetView>
  </sheetViews>
  <sheetFormatPr defaultColWidth="11.421875" defaultRowHeight="15"/>
  <cols>
    <col min="1" max="1" width="23.8515625" style="7" customWidth="1"/>
    <col min="2" max="7" width="13.8515625" style="7" customWidth="1"/>
    <col min="8" max="14" width="9.421875" style="7" customWidth="1"/>
    <col min="15" max="16384" width="11.421875" style="7" customWidth="1"/>
  </cols>
  <sheetData>
    <row r="1" spans="1:7" ht="15">
      <c r="A1" s="167" t="str">
        <f>+'1'!OLE_LINK1</f>
        <v>UNIVERSIDAD POLITECNICA DE TLAXCALA REGION PONIENTE</v>
      </c>
      <c r="B1" s="250"/>
      <c r="C1" s="250"/>
      <c r="D1" s="250"/>
      <c r="E1" s="250"/>
      <c r="F1" s="250"/>
      <c r="G1" s="168"/>
    </row>
    <row r="2" spans="1:7" ht="15">
      <c r="A2" s="153" t="s">
        <v>299</v>
      </c>
      <c r="B2" s="154"/>
      <c r="C2" s="154"/>
      <c r="D2" s="154"/>
      <c r="E2" s="154"/>
      <c r="F2" s="154"/>
      <c r="G2" s="155"/>
    </row>
    <row r="3" spans="1:7" ht="15">
      <c r="A3" s="153" t="s">
        <v>381</v>
      </c>
      <c r="B3" s="154"/>
      <c r="C3" s="154"/>
      <c r="D3" s="154"/>
      <c r="E3" s="154"/>
      <c r="F3" s="154"/>
      <c r="G3" s="155"/>
    </row>
    <row r="4" spans="1:7" ht="15">
      <c r="A4" s="153" t="str">
        <f>+2!A3:I3</f>
        <v>Del 1 de enero al 31 de diciembre de 2018</v>
      </c>
      <c r="B4" s="154"/>
      <c r="C4" s="154"/>
      <c r="D4" s="154"/>
      <c r="E4" s="154"/>
      <c r="F4" s="154"/>
      <c r="G4" s="155"/>
    </row>
    <row r="5" spans="1:7" ht="12" thickBot="1">
      <c r="A5" s="156" t="s">
        <v>1</v>
      </c>
      <c r="B5" s="157"/>
      <c r="C5" s="157"/>
      <c r="D5" s="157"/>
      <c r="E5" s="157"/>
      <c r="F5" s="157"/>
      <c r="G5" s="158"/>
    </row>
    <row r="6" spans="1:7" ht="12" thickBot="1">
      <c r="A6" s="169" t="s">
        <v>2</v>
      </c>
      <c r="B6" s="164" t="s">
        <v>301</v>
      </c>
      <c r="C6" s="165"/>
      <c r="D6" s="165"/>
      <c r="E6" s="165"/>
      <c r="F6" s="166"/>
      <c r="G6" s="169" t="s">
        <v>302</v>
      </c>
    </row>
    <row r="7" spans="1:7" ht="23.25" thickBot="1">
      <c r="A7" s="170"/>
      <c r="B7" s="42" t="s">
        <v>188</v>
      </c>
      <c r="C7" s="42" t="s">
        <v>232</v>
      </c>
      <c r="D7" s="42" t="s">
        <v>233</v>
      </c>
      <c r="E7" s="42" t="s">
        <v>189</v>
      </c>
      <c r="F7" s="42" t="s">
        <v>206</v>
      </c>
      <c r="G7" s="170"/>
    </row>
    <row r="8" spans="1:13" s="44" customFormat="1" ht="16.5" customHeight="1">
      <c r="A8" s="128" t="s">
        <v>382</v>
      </c>
      <c r="B8" s="129"/>
      <c r="C8" s="129"/>
      <c r="D8" s="129"/>
      <c r="E8" s="129"/>
      <c r="F8" s="129"/>
      <c r="G8" s="129"/>
      <c r="H8" s="98"/>
      <c r="I8" s="98"/>
      <c r="J8" s="98"/>
      <c r="K8" s="98"/>
      <c r="L8" s="98"/>
      <c r="M8" s="98"/>
    </row>
    <row r="9" spans="1:13" s="44" customFormat="1" ht="16.5" customHeight="1">
      <c r="A9" s="128" t="s">
        <v>383</v>
      </c>
      <c r="B9" s="130">
        <f>SUM(B10:B11)</f>
        <v>15863492</v>
      </c>
      <c r="C9" s="130">
        <f aca="true" t="shared" si="0" ref="C9:G9">SUM(C10:C11)</f>
        <v>3848343</v>
      </c>
      <c r="D9" s="130">
        <f>SUM(D10:D11)</f>
        <v>19711835</v>
      </c>
      <c r="E9" s="130">
        <f t="shared" si="0"/>
        <v>19271894</v>
      </c>
      <c r="F9" s="130">
        <f t="shared" si="0"/>
        <v>19175644</v>
      </c>
      <c r="G9" s="130">
        <f t="shared" si="0"/>
        <v>439941</v>
      </c>
      <c r="H9" s="98"/>
      <c r="I9" s="98"/>
      <c r="J9" s="98"/>
      <c r="K9" s="98"/>
      <c r="L9" s="98"/>
      <c r="M9" s="98"/>
    </row>
    <row r="10" spans="1:13" s="44" customFormat="1" ht="16.5" customHeight="1">
      <c r="A10" s="131" t="s">
        <v>438</v>
      </c>
      <c r="B10" s="64">
        <v>7500000</v>
      </c>
      <c r="C10" s="64">
        <v>3258388</v>
      </c>
      <c r="D10" s="64">
        <f>+B10+C10</f>
        <v>10758388</v>
      </c>
      <c r="E10" s="64">
        <v>10758066</v>
      </c>
      <c r="F10" s="64">
        <v>10750736</v>
      </c>
      <c r="G10" s="64">
        <f aca="true" t="shared" si="1" ref="G10:G11">+D10-E10</f>
        <v>322</v>
      </c>
      <c r="H10" s="98"/>
      <c r="I10" s="98"/>
      <c r="J10" s="98"/>
      <c r="K10" s="98"/>
      <c r="L10" s="98"/>
      <c r="M10" s="98"/>
    </row>
    <row r="11" spans="1:13" s="44" customFormat="1" ht="16.5" customHeight="1">
      <c r="A11" s="131" t="s">
        <v>437</v>
      </c>
      <c r="B11" s="64">
        <v>8363492</v>
      </c>
      <c r="C11" s="64">
        <v>589955</v>
      </c>
      <c r="D11" s="64">
        <f>+B11+C11</f>
        <v>8953447</v>
      </c>
      <c r="E11" s="64">
        <v>8513828</v>
      </c>
      <c r="F11" s="64">
        <v>8424908</v>
      </c>
      <c r="G11" s="64">
        <f t="shared" si="1"/>
        <v>439619</v>
      </c>
      <c r="H11" s="98"/>
      <c r="I11" s="98"/>
      <c r="J11" s="98"/>
      <c r="K11" s="98"/>
      <c r="L11" s="98"/>
      <c r="M11" s="98"/>
    </row>
    <row r="12" spans="1:13" s="44" customFormat="1" ht="16.5" customHeight="1">
      <c r="A12" s="131"/>
      <c r="B12" s="64"/>
      <c r="C12" s="64"/>
      <c r="D12" s="64"/>
      <c r="E12" s="64"/>
      <c r="F12" s="64"/>
      <c r="G12" s="64"/>
      <c r="H12" s="98"/>
      <c r="I12" s="98"/>
      <c r="J12" s="98"/>
      <c r="K12" s="98"/>
      <c r="L12" s="98"/>
      <c r="M12" s="98"/>
    </row>
    <row r="13" spans="1:14" s="44" customFormat="1" ht="16.5" customHeight="1">
      <c r="A13" s="132" t="s">
        <v>384</v>
      </c>
      <c r="B13" s="64"/>
      <c r="C13" s="64"/>
      <c r="D13" s="64"/>
      <c r="E13" s="64"/>
      <c r="F13" s="64"/>
      <c r="G13" s="64"/>
      <c r="H13" s="98"/>
      <c r="I13" s="98"/>
      <c r="J13" s="98"/>
      <c r="K13" s="98"/>
      <c r="L13" s="98"/>
      <c r="M13" s="98"/>
      <c r="N13" s="98"/>
    </row>
    <row r="14" spans="1:13" s="44" customFormat="1" ht="16.5" customHeight="1">
      <c r="A14" s="132" t="s">
        <v>385</v>
      </c>
      <c r="B14" s="130">
        <f aca="true" t="shared" si="2" ref="B14:G14">SUM(B15:B16)</f>
        <v>0</v>
      </c>
      <c r="C14" s="130">
        <f t="shared" si="2"/>
        <v>0</v>
      </c>
      <c r="D14" s="130">
        <f t="shared" si="2"/>
        <v>0</v>
      </c>
      <c r="E14" s="130">
        <f t="shared" si="2"/>
        <v>0</v>
      </c>
      <c r="F14" s="130">
        <f t="shared" si="2"/>
        <v>0</v>
      </c>
      <c r="G14" s="130">
        <f t="shared" si="2"/>
        <v>0</v>
      </c>
      <c r="H14" s="99"/>
      <c r="I14" s="99"/>
      <c r="J14" s="99"/>
      <c r="K14" s="98"/>
      <c r="L14" s="98"/>
      <c r="M14" s="98"/>
    </row>
    <row r="15" spans="1:14" s="44" customFormat="1" ht="16.5" customHeight="1">
      <c r="A15" s="131" t="s">
        <v>437</v>
      </c>
      <c r="B15" s="64">
        <v>0</v>
      </c>
      <c r="C15" s="64">
        <v>0</v>
      </c>
      <c r="D15" s="64">
        <f>+B15+C15</f>
        <v>0</v>
      </c>
      <c r="E15" s="64">
        <v>0</v>
      </c>
      <c r="F15" s="64">
        <v>0</v>
      </c>
      <c r="G15" s="64">
        <f>+D15-E15</f>
        <v>0</v>
      </c>
      <c r="H15" s="99"/>
      <c r="I15" s="99"/>
      <c r="J15" s="99"/>
      <c r="K15" s="98"/>
      <c r="L15" s="98"/>
      <c r="M15" s="98"/>
      <c r="N15" s="98"/>
    </row>
    <row r="16" spans="1:7" s="44" customFormat="1" ht="16.5" customHeight="1">
      <c r="A16" s="131"/>
      <c r="B16" s="64"/>
      <c r="C16" s="64"/>
      <c r="D16" s="64"/>
      <c r="E16" s="64"/>
      <c r="F16" s="64"/>
      <c r="G16" s="64"/>
    </row>
    <row r="17" spans="1:10" s="44" customFormat="1" ht="16.5" customHeight="1">
      <c r="A17" s="133"/>
      <c r="B17" s="64"/>
      <c r="C17" s="64"/>
      <c r="D17" s="64"/>
      <c r="E17" s="64"/>
      <c r="F17" s="64"/>
      <c r="G17" s="64"/>
      <c r="J17" s="98"/>
    </row>
    <row r="18" spans="1:7" s="44" customFormat="1" ht="16.5" customHeight="1">
      <c r="A18" s="128" t="s">
        <v>380</v>
      </c>
      <c r="B18" s="130">
        <f aca="true" t="shared" si="3" ref="B18:D18">+B9+B14</f>
        <v>15863492</v>
      </c>
      <c r="C18" s="130">
        <f t="shared" si="3"/>
        <v>3848343</v>
      </c>
      <c r="D18" s="130">
        <f t="shared" si="3"/>
        <v>19711835</v>
      </c>
      <c r="E18" s="130">
        <f>+E9+E14</f>
        <v>19271894</v>
      </c>
      <c r="F18" s="130">
        <f aca="true" t="shared" si="4" ref="F18:G18">+F9+F14</f>
        <v>19175644</v>
      </c>
      <c r="G18" s="130">
        <f t="shared" si="4"/>
        <v>439941</v>
      </c>
    </row>
    <row r="19" spans="1:7" s="44" customFormat="1" ht="12" thickBot="1">
      <c r="A19" s="134"/>
      <c r="B19" s="108"/>
      <c r="C19" s="108"/>
      <c r="D19" s="108"/>
      <c r="E19" s="108"/>
      <c r="F19" s="108"/>
      <c r="G19" s="108"/>
    </row>
    <row r="22" spans="3:6" ht="15">
      <c r="C22" s="8"/>
      <c r="D22" s="8"/>
      <c r="E22" s="8"/>
      <c r="F22" s="8"/>
    </row>
    <row r="23" ht="11.25">
      <c r="C23" s="8"/>
    </row>
    <row r="24" spans="3:6" ht="15">
      <c r="C24" s="8"/>
      <c r="D24" s="8"/>
      <c r="E24" s="8"/>
      <c r="F24" s="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1" right="0.71" top="0.7500000000000001" bottom="0.7500000000000001" header="0.31" footer="0.31"/>
  <pageSetup fitToHeight="1" fitToWidth="1" horizontalDpi="600" verticalDpi="600" orientation="landscape" r:id="rId2"/>
  <colBreaks count="1" manualBreakCount="1">
    <brk id="7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H84"/>
  <sheetViews>
    <sheetView view="pageBreakPreview" zoomScale="130" zoomScaleSheetLayoutView="130" workbookViewId="0" topLeftCell="A16">
      <selection activeCell="H25" sqref="H25"/>
    </sheetView>
  </sheetViews>
  <sheetFormatPr defaultColWidth="11.421875" defaultRowHeight="15"/>
  <cols>
    <col min="1" max="1" width="4.28125" style="88" customWidth="1"/>
    <col min="2" max="2" width="29.421875" style="88" customWidth="1"/>
    <col min="3" max="8" width="14.00390625" style="88" customWidth="1"/>
    <col min="9" max="16384" width="11.421875" style="88" customWidth="1"/>
  </cols>
  <sheetData>
    <row r="1" spans="1:8" ht="15">
      <c r="A1" s="226" t="str">
        <f>+1!A1:G1</f>
        <v>UNIVERSIDAD POLITECNICA DE TLAXCALA REGION PONIENTE</v>
      </c>
      <c r="B1" s="227"/>
      <c r="C1" s="227"/>
      <c r="D1" s="227"/>
      <c r="E1" s="227"/>
      <c r="F1" s="227"/>
      <c r="G1" s="227"/>
      <c r="H1" s="228"/>
    </row>
    <row r="2" spans="1:8" ht="15">
      <c r="A2" s="229" t="s">
        <v>299</v>
      </c>
      <c r="B2" s="230"/>
      <c r="C2" s="230"/>
      <c r="D2" s="230"/>
      <c r="E2" s="230"/>
      <c r="F2" s="230"/>
      <c r="G2" s="230"/>
      <c r="H2" s="231"/>
    </row>
    <row r="3" spans="1:8" ht="15">
      <c r="A3" s="229" t="s">
        <v>386</v>
      </c>
      <c r="B3" s="230"/>
      <c r="C3" s="230"/>
      <c r="D3" s="230"/>
      <c r="E3" s="230"/>
      <c r="F3" s="230"/>
      <c r="G3" s="230"/>
      <c r="H3" s="231"/>
    </row>
    <row r="4" spans="1:8" ht="15">
      <c r="A4" s="229" t="str">
        <f>+2!A3:I3</f>
        <v>Del 1 de enero al 31 de diciembre de 2018</v>
      </c>
      <c r="B4" s="230"/>
      <c r="C4" s="230"/>
      <c r="D4" s="230"/>
      <c r="E4" s="230"/>
      <c r="F4" s="230"/>
      <c r="G4" s="230"/>
      <c r="H4" s="231"/>
    </row>
    <row r="5" spans="1:8" ht="12.75" customHeight="1" thickBot="1">
      <c r="A5" s="232" t="s">
        <v>1</v>
      </c>
      <c r="B5" s="233"/>
      <c r="C5" s="233"/>
      <c r="D5" s="233"/>
      <c r="E5" s="233"/>
      <c r="F5" s="233"/>
      <c r="G5" s="233"/>
      <c r="H5" s="234"/>
    </row>
    <row r="6" spans="1:8" ht="12" customHeight="1" thickBot="1">
      <c r="A6" s="226" t="s">
        <v>2</v>
      </c>
      <c r="B6" s="235"/>
      <c r="C6" s="251" t="s">
        <v>301</v>
      </c>
      <c r="D6" s="252"/>
      <c r="E6" s="252"/>
      <c r="F6" s="252"/>
      <c r="G6" s="253"/>
      <c r="H6" s="197" t="s">
        <v>302</v>
      </c>
    </row>
    <row r="7" spans="1:8" ht="16.5" customHeight="1" thickBot="1">
      <c r="A7" s="232"/>
      <c r="B7" s="236"/>
      <c r="C7" s="72" t="s">
        <v>188</v>
      </c>
      <c r="D7" s="72" t="s">
        <v>303</v>
      </c>
      <c r="E7" s="72" t="s">
        <v>304</v>
      </c>
      <c r="F7" s="72" t="s">
        <v>189</v>
      </c>
      <c r="G7" s="72" t="s">
        <v>206</v>
      </c>
      <c r="H7" s="198"/>
    </row>
    <row r="8" spans="1:8" s="90" customFormat="1" ht="6.75" customHeight="1">
      <c r="A8" s="256"/>
      <c r="B8" s="257"/>
      <c r="C8" s="89"/>
      <c r="D8" s="89"/>
      <c r="E8" s="89"/>
      <c r="F8" s="89"/>
      <c r="G8" s="89"/>
      <c r="H8" s="89"/>
    </row>
    <row r="9" spans="1:8" s="90" customFormat="1" ht="14.25" customHeight="1">
      <c r="A9" s="254" t="s">
        <v>387</v>
      </c>
      <c r="B9" s="258"/>
      <c r="C9" s="113">
        <f>+C10+C20+C29</f>
        <v>15863492</v>
      </c>
      <c r="D9" s="113">
        <f aca="true" t="shared" si="0" ref="D9:G9">+D10+D20+D29</f>
        <v>3848343</v>
      </c>
      <c r="E9" s="113">
        <f t="shared" si="0"/>
        <v>19711835</v>
      </c>
      <c r="F9" s="113">
        <f t="shared" si="0"/>
        <v>19271894</v>
      </c>
      <c r="G9" s="113">
        <f t="shared" si="0"/>
        <v>19175644</v>
      </c>
      <c r="H9" s="113">
        <f>+E9-F9</f>
        <v>439941</v>
      </c>
    </row>
    <row r="10" spans="1:8" s="90" customFormat="1" ht="14.25" customHeight="1">
      <c r="A10" s="254" t="s">
        <v>388</v>
      </c>
      <c r="B10" s="255"/>
      <c r="C10" s="113">
        <f>+C11+C12+C13+C14+C15+C16+C17+C18</f>
        <v>0</v>
      </c>
      <c r="D10" s="113">
        <f aca="true" t="shared" si="1" ref="D10:G10">+D11+D12+D13+D14+D15+D16+D17+D18</f>
        <v>0</v>
      </c>
      <c r="E10" s="113">
        <f t="shared" si="1"/>
        <v>0</v>
      </c>
      <c r="F10" s="113">
        <f t="shared" si="1"/>
        <v>0</v>
      </c>
      <c r="G10" s="113">
        <f t="shared" si="1"/>
        <v>0</v>
      </c>
      <c r="H10" s="113">
        <f aca="true" t="shared" si="2" ref="H10:H73">+E10-F10</f>
        <v>0</v>
      </c>
    </row>
    <row r="11" spans="1:8" s="90" customFormat="1" ht="14.25" customHeight="1">
      <c r="A11" s="115"/>
      <c r="B11" s="77" t="s">
        <v>389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f t="shared" si="2"/>
        <v>0</v>
      </c>
    </row>
    <row r="12" spans="1:8" s="90" customFormat="1" ht="14.25" customHeight="1">
      <c r="A12" s="115"/>
      <c r="B12" s="77" t="s">
        <v>390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f t="shared" si="2"/>
        <v>0</v>
      </c>
    </row>
    <row r="13" spans="1:8" s="90" customFormat="1" ht="14.25" customHeight="1">
      <c r="A13" s="115"/>
      <c r="B13" s="77" t="s">
        <v>391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f t="shared" si="2"/>
        <v>0</v>
      </c>
    </row>
    <row r="14" spans="1:8" s="90" customFormat="1" ht="14.25" customHeight="1">
      <c r="A14" s="115"/>
      <c r="B14" s="77" t="s">
        <v>392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f t="shared" si="2"/>
        <v>0</v>
      </c>
    </row>
    <row r="15" spans="1:8" s="90" customFormat="1" ht="14.25" customHeight="1">
      <c r="A15" s="115"/>
      <c r="B15" s="77" t="s">
        <v>393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f t="shared" si="2"/>
        <v>0</v>
      </c>
    </row>
    <row r="16" spans="1:8" s="90" customFormat="1" ht="14.25" customHeight="1">
      <c r="A16" s="115"/>
      <c r="B16" s="77" t="s">
        <v>394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f t="shared" si="2"/>
        <v>0</v>
      </c>
    </row>
    <row r="17" spans="1:8" s="90" customFormat="1" ht="24" customHeight="1">
      <c r="A17" s="115"/>
      <c r="B17" s="77" t="s">
        <v>395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f t="shared" si="2"/>
        <v>0</v>
      </c>
    </row>
    <row r="18" spans="1:8" s="90" customFormat="1" ht="14.25" customHeight="1">
      <c r="A18" s="115"/>
      <c r="B18" s="77" t="s">
        <v>396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f t="shared" si="2"/>
        <v>0</v>
      </c>
    </row>
    <row r="19" spans="1:8" s="90" customFormat="1" ht="14.25" customHeight="1">
      <c r="A19" s="135"/>
      <c r="B19" s="136"/>
      <c r="C19" s="114"/>
      <c r="D19" s="114"/>
      <c r="E19" s="114"/>
      <c r="F19" s="114"/>
      <c r="G19" s="114"/>
      <c r="H19" s="114"/>
    </row>
    <row r="20" spans="1:8" s="90" customFormat="1" ht="14.25" customHeight="1">
      <c r="A20" s="254" t="s">
        <v>397</v>
      </c>
      <c r="B20" s="255"/>
      <c r="C20" s="113">
        <f>+C21+C22+C23+C24+C25+C26+C27</f>
        <v>15863492</v>
      </c>
      <c r="D20" s="113">
        <f aca="true" t="shared" si="3" ref="D20:G20">+D21+D22+D23+D24+D25+D26+D27</f>
        <v>3848343</v>
      </c>
      <c r="E20" s="113">
        <f t="shared" si="3"/>
        <v>19711835</v>
      </c>
      <c r="F20" s="113">
        <f t="shared" si="3"/>
        <v>19271894</v>
      </c>
      <c r="G20" s="113">
        <f t="shared" si="3"/>
        <v>19175644</v>
      </c>
      <c r="H20" s="113">
        <f t="shared" si="2"/>
        <v>439941</v>
      </c>
    </row>
    <row r="21" spans="1:8" s="90" customFormat="1" ht="14.25" customHeight="1">
      <c r="A21" s="115"/>
      <c r="B21" s="77" t="s">
        <v>398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f t="shared" si="2"/>
        <v>0</v>
      </c>
    </row>
    <row r="22" spans="1:8" s="90" customFormat="1" ht="14.25" customHeight="1">
      <c r="A22" s="115"/>
      <c r="B22" s="77" t="s">
        <v>399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f t="shared" si="2"/>
        <v>0</v>
      </c>
    </row>
    <row r="23" spans="1:8" s="90" customFormat="1" ht="14.25" customHeight="1">
      <c r="A23" s="115"/>
      <c r="B23" s="77" t="s">
        <v>400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f t="shared" si="2"/>
        <v>0</v>
      </c>
    </row>
    <row r="24" spans="1:8" s="90" customFormat="1" ht="23.25" customHeight="1">
      <c r="A24" s="115"/>
      <c r="B24" s="77" t="s">
        <v>401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f t="shared" si="2"/>
        <v>0</v>
      </c>
    </row>
    <row r="25" spans="1:8" s="90" customFormat="1" ht="14.25" customHeight="1">
      <c r="A25" s="115"/>
      <c r="B25" s="77" t="s">
        <v>402</v>
      </c>
      <c r="C25" s="114">
        <f>+6B!B9:B9</f>
        <v>15863492</v>
      </c>
      <c r="D25" s="114">
        <v>3848343</v>
      </c>
      <c r="E25" s="114">
        <f>+6B!D9</f>
        <v>19711835</v>
      </c>
      <c r="F25" s="114">
        <v>19271894</v>
      </c>
      <c r="G25" s="114">
        <v>19175644</v>
      </c>
      <c r="H25" s="114">
        <f t="shared" si="2"/>
        <v>439941</v>
      </c>
    </row>
    <row r="26" spans="1:8" s="90" customFormat="1" ht="14.25" customHeight="1">
      <c r="A26" s="115"/>
      <c r="B26" s="77" t="s">
        <v>403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f t="shared" si="2"/>
        <v>0</v>
      </c>
    </row>
    <row r="27" spans="1:8" s="90" customFormat="1" ht="14.25" customHeight="1">
      <c r="A27" s="115"/>
      <c r="B27" s="77" t="s">
        <v>404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f t="shared" si="2"/>
        <v>0</v>
      </c>
    </row>
    <row r="28" spans="1:8" s="90" customFormat="1" ht="14.25" customHeight="1">
      <c r="A28" s="135"/>
      <c r="B28" s="136"/>
      <c r="C28" s="114"/>
      <c r="D28" s="114"/>
      <c r="E28" s="114"/>
      <c r="F28" s="114"/>
      <c r="G28" s="114"/>
      <c r="H28" s="114"/>
    </row>
    <row r="29" spans="1:8" s="90" customFormat="1" ht="14.25" customHeight="1">
      <c r="A29" s="254" t="s">
        <v>405</v>
      </c>
      <c r="B29" s="255"/>
      <c r="C29" s="113">
        <f>+C30+C31+C32+C33+C34+C35+C36+C37+C38</f>
        <v>0</v>
      </c>
      <c r="D29" s="113">
        <f aca="true" t="shared" si="4" ref="D29:G29">+D30+D31+D32+D33+D34+D35+D36+D37+D38</f>
        <v>0</v>
      </c>
      <c r="E29" s="113">
        <f t="shared" si="4"/>
        <v>0</v>
      </c>
      <c r="F29" s="113">
        <f t="shared" si="4"/>
        <v>0</v>
      </c>
      <c r="G29" s="113">
        <f t="shared" si="4"/>
        <v>0</v>
      </c>
      <c r="H29" s="113">
        <f t="shared" si="2"/>
        <v>0</v>
      </c>
    </row>
    <row r="30" spans="1:8" s="90" customFormat="1" ht="23.25" customHeight="1">
      <c r="A30" s="115"/>
      <c r="B30" s="77" t="s">
        <v>406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f t="shared" si="2"/>
        <v>0</v>
      </c>
    </row>
    <row r="31" spans="1:8" s="90" customFormat="1" ht="14.25" customHeight="1">
      <c r="A31" s="115"/>
      <c r="B31" s="77" t="s">
        <v>407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114">
        <f t="shared" si="2"/>
        <v>0</v>
      </c>
    </row>
    <row r="32" spans="1:8" s="90" customFormat="1" ht="14.25" customHeight="1">
      <c r="A32" s="115"/>
      <c r="B32" s="77" t="s">
        <v>408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f t="shared" si="2"/>
        <v>0</v>
      </c>
    </row>
    <row r="33" spans="1:8" s="90" customFormat="1" ht="14.25" customHeight="1">
      <c r="A33" s="115"/>
      <c r="B33" s="77" t="s">
        <v>409</v>
      </c>
      <c r="C33" s="114"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f t="shared" si="2"/>
        <v>0</v>
      </c>
    </row>
    <row r="34" spans="1:8" s="90" customFormat="1" ht="14.25" customHeight="1">
      <c r="A34" s="115"/>
      <c r="B34" s="77" t="s">
        <v>410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f t="shared" si="2"/>
        <v>0</v>
      </c>
    </row>
    <row r="35" spans="1:8" s="90" customFormat="1" ht="14.25" customHeight="1">
      <c r="A35" s="115"/>
      <c r="B35" s="77" t="s">
        <v>411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f t="shared" si="2"/>
        <v>0</v>
      </c>
    </row>
    <row r="36" spans="1:8" s="90" customFormat="1" ht="14.25" customHeight="1">
      <c r="A36" s="115"/>
      <c r="B36" s="77" t="s">
        <v>412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f t="shared" si="2"/>
        <v>0</v>
      </c>
    </row>
    <row r="37" spans="1:8" s="90" customFormat="1" ht="14.25" customHeight="1">
      <c r="A37" s="115"/>
      <c r="B37" s="77" t="s">
        <v>413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f t="shared" si="2"/>
        <v>0</v>
      </c>
    </row>
    <row r="38" spans="1:8" s="90" customFormat="1" ht="22.5" customHeight="1">
      <c r="A38" s="115"/>
      <c r="B38" s="77" t="s">
        <v>414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f t="shared" si="2"/>
        <v>0</v>
      </c>
    </row>
    <row r="39" spans="1:8" s="90" customFormat="1" ht="14.25" customHeight="1">
      <c r="A39" s="135"/>
      <c r="B39" s="136"/>
      <c r="C39" s="114"/>
      <c r="D39" s="114"/>
      <c r="E39" s="114"/>
      <c r="F39" s="114"/>
      <c r="G39" s="114"/>
      <c r="H39" s="114"/>
    </row>
    <row r="40" spans="1:8" s="90" customFormat="1" ht="14.25" customHeight="1">
      <c r="A40" s="254" t="s">
        <v>415</v>
      </c>
      <c r="B40" s="255"/>
      <c r="C40" s="113">
        <f>+C41+C42+C43+C44</f>
        <v>0</v>
      </c>
      <c r="D40" s="113">
        <f aca="true" t="shared" si="5" ref="D40:G40">+D41+D42+D43+D44</f>
        <v>0</v>
      </c>
      <c r="E40" s="113">
        <f t="shared" si="5"/>
        <v>0</v>
      </c>
      <c r="F40" s="113">
        <f t="shared" si="5"/>
        <v>0</v>
      </c>
      <c r="G40" s="113">
        <f t="shared" si="5"/>
        <v>0</v>
      </c>
      <c r="H40" s="113">
        <f t="shared" si="2"/>
        <v>0</v>
      </c>
    </row>
    <row r="41" spans="1:8" s="90" customFormat="1" ht="24" customHeight="1">
      <c r="A41" s="115"/>
      <c r="B41" s="77" t="s">
        <v>416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f t="shared" si="2"/>
        <v>0</v>
      </c>
    </row>
    <row r="42" spans="1:8" s="90" customFormat="1" ht="30" customHeight="1">
      <c r="A42" s="115"/>
      <c r="B42" s="77" t="s">
        <v>417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f t="shared" si="2"/>
        <v>0</v>
      </c>
    </row>
    <row r="43" spans="1:8" s="90" customFormat="1" ht="14.25" customHeight="1">
      <c r="A43" s="115"/>
      <c r="B43" s="77" t="s">
        <v>418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f t="shared" si="2"/>
        <v>0</v>
      </c>
    </row>
    <row r="44" spans="1:8" s="90" customFormat="1" ht="14.25" customHeight="1">
      <c r="A44" s="115"/>
      <c r="B44" s="77" t="s">
        <v>419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f t="shared" si="2"/>
        <v>0</v>
      </c>
    </row>
    <row r="45" spans="1:8" s="90" customFormat="1" ht="14.25" customHeight="1">
      <c r="A45" s="135"/>
      <c r="B45" s="136"/>
      <c r="C45" s="114"/>
      <c r="D45" s="114"/>
      <c r="E45" s="114"/>
      <c r="F45" s="114"/>
      <c r="G45" s="114"/>
      <c r="H45" s="114"/>
    </row>
    <row r="46" spans="1:8" s="90" customFormat="1" ht="14.25" customHeight="1">
      <c r="A46" s="254" t="s">
        <v>420</v>
      </c>
      <c r="B46" s="255"/>
      <c r="C46" s="113">
        <f>+C47+C57+C66+C77</f>
        <v>0</v>
      </c>
      <c r="D46" s="113">
        <f aca="true" t="shared" si="6" ref="D46:G46">+D47+D57+D66+D77</f>
        <v>0</v>
      </c>
      <c r="E46" s="113">
        <f t="shared" si="6"/>
        <v>0</v>
      </c>
      <c r="F46" s="113">
        <f t="shared" si="6"/>
        <v>0</v>
      </c>
      <c r="G46" s="113">
        <f t="shared" si="6"/>
        <v>0</v>
      </c>
      <c r="H46" s="113">
        <f t="shared" si="2"/>
        <v>0</v>
      </c>
    </row>
    <row r="47" spans="1:8" s="90" customFormat="1" ht="14.25" customHeight="1">
      <c r="A47" s="254" t="s">
        <v>388</v>
      </c>
      <c r="B47" s="255"/>
      <c r="C47" s="113">
        <f>+C48+C49+C50+C51+C52+C53+C54+C55</f>
        <v>0</v>
      </c>
      <c r="D47" s="113">
        <f aca="true" t="shared" si="7" ref="D47:G47">+D48+D49+D50+D51+D52+D53+D54+D55</f>
        <v>0</v>
      </c>
      <c r="E47" s="113">
        <f t="shared" si="7"/>
        <v>0</v>
      </c>
      <c r="F47" s="113">
        <f t="shared" si="7"/>
        <v>0</v>
      </c>
      <c r="G47" s="113">
        <f t="shared" si="7"/>
        <v>0</v>
      </c>
      <c r="H47" s="113">
        <f t="shared" si="2"/>
        <v>0</v>
      </c>
    </row>
    <row r="48" spans="1:8" s="90" customFormat="1" ht="14.25" customHeight="1">
      <c r="A48" s="115"/>
      <c r="B48" s="77" t="s">
        <v>389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f t="shared" si="2"/>
        <v>0</v>
      </c>
    </row>
    <row r="49" spans="1:8" s="90" customFormat="1" ht="14.25" customHeight="1">
      <c r="A49" s="115"/>
      <c r="B49" s="77" t="s">
        <v>390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f t="shared" si="2"/>
        <v>0</v>
      </c>
    </row>
    <row r="50" spans="1:8" s="90" customFormat="1" ht="14.25" customHeight="1">
      <c r="A50" s="115"/>
      <c r="B50" s="77" t="s">
        <v>391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f t="shared" si="2"/>
        <v>0</v>
      </c>
    </row>
    <row r="51" spans="1:8" s="90" customFormat="1" ht="14.25" customHeight="1">
      <c r="A51" s="115"/>
      <c r="B51" s="77" t="s">
        <v>392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  <c r="H51" s="114">
        <f t="shared" si="2"/>
        <v>0</v>
      </c>
    </row>
    <row r="52" spans="1:8" s="90" customFormat="1" ht="14.25" customHeight="1">
      <c r="A52" s="115"/>
      <c r="B52" s="77" t="s">
        <v>393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f t="shared" si="2"/>
        <v>0</v>
      </c>
    </row>
    <row r="53" spans="1:8" s="90" customFormat="1" ht="14.25" customHeight="1">
      <c r="A53" s="115"/>
      <c r="B53" s="77" t="s">
        <v>394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f t="shared" si="2"/>
        <v>0</v>
      </c>
    </row>
    <row r="54" spans="1:8" s="90" customFormat="1" ht="22.5" customHeight="1">
      <c r="A54" s="115"/>
      <c r="B54" s="77" t="s">
        <v>395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f t="shared" si="2"/>
        <v>0</v>
      </c>
    </row>
    <row r="55" spans="1:8" s="90" customFormat="1" ht="14.25" customHeight="1">
      <c r="A55" s="115"/>
      <c r="B55" s="77" t="s">
        <v>396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f t="shared" si="2"/>
        <v>0</v>
      </c>
    </row>
    <row r="56" spans="1:8" s="90" customFormat="1" ht="14.25" customHeight="1">
      <c r="A56" s="135"/>
      <c r="B56" s="136"/>
      <c r="C56" s="114"/>
      <c r="D56" s="114"/>
      <c r="E56" s="114"/>
      <c r="F56" s="114"/>
      <c r="G56" s="114"/>
      <c r="H56" s="114"/>
    </row>
    <row r="57" spans="1:8" s="90" customFormat="1" ht="14.25" customHeight="1">
      <c r="A57" s="254" t="s">
        <v>397</v>
      </c>
      <c r="B57" s="255"/>
      <c r="C57" s="113">
        <f>+C58+C59+C60+C61+C62+C63+C64</f>
        <v>0</v>
      </c>
      <c r="D57" s="113">
        <f aca="true" t="shared" si="8" ref="D57:G57">+D58+D59+D60+D61+D62+D63+D64</f>
        <v>0</v>
      </c>
      <c r="E57" s="113">
        <f t="shared" si="8"/>
        <v>0</v>
      </c>
      <c r="F57" s="113">
        <f t="shared" si="8"/>
        <v>0</v>
      </c>
      <c r="G57" s="113">
        <f t="shared" si="8"/>
        <v>0</v>
      </c>
      <c r="H57" s="113">
        <f t="shared" si="2"/>
        <v>0</v>
      </c>
    </row>
    <row r="58" spans="1:8" s="90" customFormat="1" ht="14.25" customHeight="1">
      <c r="A58" s="115"/>
      <c r="B58" s="77" t="s">
        <v>398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f t="shared" si="2"/>
        <v>0</v>
      </c>
    </row>
    <row r="59" spans="1:8" s="90" customFormat="1" ht="14.25" customHeight="1">
      <c r="A59" s="115"/>
      <c r="B59" s="77" t="s">
        <v>399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f t="shared" si="2"/>
        <v>0</v>
      </c>
    </row>
    <row r="60" spans="1:8" s="90" customFormat="1" ht="14.25" customHeight="1">
      <c r="A60" s="115"/>
      <c r="B60" s="77" t="s">
        <v>400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f t="shared" si="2"/>
        <v>0</v>
      </c>
    </row>
    <row r="61" spans="1:8" s="90" customFormat="1" ht="23.25" customHeight="1">
      <c r="A61" s="115"/>
      <c r="B61" s="77" t="s">
        <v>401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14">
        <f t="shared" si="2"/>
        <v>0</v>
      </c>
    </row>
    <row r="62" spans="1:8" s="90" customFormat="1" ht="14.25" customHeight="1">
      <c r="A62" s="115"/>
      <c r="B62" s="77" t="s">
        <v>402</v>
      </c>
      <c r="C62" s="114">
        <f>+6B!B14</f>
        <v>0</v>
      </c>
      <c r="D62" s="114">
        <f>+6B!C14</f>
        <v>0</v>
      </c>
      <c r="E62" s="114">
        <f>+6B!D14</f>
        <v>0</v>
      </c>
      <c r="F62" s="114">
        <f>+6B!E14</f>
        <v>0</v>
      </c>
      <c r="G62" s="114">
        <f>+6B!F14</f>
        <v>0</v>
      </c>
      <c r="H62" s="114">
        <f t="shared" si="2"/>
        <v>0</v>
      </c>
    </row>
    <row r="63" spans="1:8" s="90" customFormat="1" ht="14.25" customHeight="1">
      <c r="A63" s="115"/>
      <c r="B63" s="77" t="s">
        <v>403</v>
      </c>
      <c r="C63" s="114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f t="shared" si="2"/>
        <v>0</v>
      </c>
    </row>
    <row r="64" spans="1:8" s="90" customFormat="1" ht="14.25" customHeight="1">
      <c r="A64" s="115"/>
      <c r="B64" s="77" t="s">
        <v>404</v>
      </c>
      <c r="C64" s="114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f t="shared" si="2"/>
        <v>0</v>
      </c>
    </row>
    <row r="65" spans="1:8" s="90" customFormat="1" ht="10.5" customHeight="1" thickBot="1">
      <c r="A65" s="261"/>
      <c r="B65" s="262"/>
      <c r="C65" s="118"/>
      <c r="D65" s="118"/>
      <c r="E65" s="118"/>
      <c r="F65" s="118"/>
      <c r="G65" s="118"/>
      <c r="H65" s="118"/>
    </row>
    <row r="66" spans="1:8" s="90" customFormat="1" ht="15" customHeight="1">
      <c r="A66" s="259" t="s">
        <v>405</v>
      </c>
      <c r="B66" s="260"/>
      <c r="C66" s="119">
        <f>+C67+C68+C69+C70+C71+C72+C73+C74+C75</f>
        <v>0</v>
      </c>
      <c r="D66" s="119">
        <f aca="true" t="shared" si="9" ref="D66:G66">+D67+D68+D69+D70+D71+D72+D73+D74+D75</f>
        <v>0</v>
      </c>
      <c r="E66" s="119">
        <f t="shared" si="9"/>
        <v>0</v>
      </c>
      <c r="F66" s="119">
        <f t="shared" si="9"/>
        <v>0</v>
      </c>
      <c r="G66" s="119">
        <f t="shared" si="9"/>
        <v>0</v>
      </c>
      <c r="H66" s="119">
        <f t="shared" si="2"/>
        <v>0</v>
      </c>
    </row>
    <row r="67" spans="1:8" s="90" customFormat="1" ht="20.25" customHeight="1">
      <c r="A67" s="115"/>
      <c r="B67" s="77" t="s">
        <v>406</v>
      </c>
      <c r="C67" s="114">
        <v>0</v>
      </c>
      <c r="D67" s="114">
        <v>0</v>
      </c>
      <c r="E67" s="114">
        <v>0</v>
      </c>
      <c r="F67" s="114">
        <v>0</v>
      </c>
      <c r="G67" s="114">
        <v>0</v>
      </c>
      <c r="H67" s="114">
        <f t="shared" si="2"/>
        <v>0</v>
      </c>
    </row>
    <row r="68" spans="1:8" s="90" customFormat="1" ht="15" customHeight="1">
      <c r="A68" s="115"/>
      <c r="B68" s="77" t="s">
        <v>407</v>
      </c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f t="shared" si="2"/>
        <v>0</v>
      </c>
    </row>
    <row r="69" spans="1:8" s="90" customFormat="1" ht="15" customHeight="1">
      <c r="A69" s="115"/>
      <c r="B69" s="77" t="s">
        <v>408</v>
      </c>
      <c r="C69" s="114">
        <v>0</v>
      </c>
      <c r="D69" s="114">
        <v>0</v>
      </c>
      <c r="E69" s="114">
        <v>0</v>
      </c>
      <c r="F69" s="114">
        <v>0</v>
      </c>
      <c r="G69" s="114">
        <v>0</v>
      </c>
      <c r="H69" s="114">
        <f t="shared" si="2"/>
        <v>0</v>
      </c>
    </row>
    <row r="70" spans="1:8" s="90" customFormat="1" ht="15" customHeight="1">
      <c r="A70" s="115"/>
      <c r="B70" s="77" t="s">
        <v>409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f t="shared" si="2"/>
        <v>0</v>
      </c>
    </row>
    <row r="71" spans="1:8" s="90" customFormat="1" ht="15" customHeight="1">
      <c r="A71" s="115"/>
      <c r="B71" s="77" t="s">
        <v>410</v>
      </c>
      <c r="C71" s="114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f t="shared" si="2"/>
        <v>0</v>
      </c>
    </row>
    <row r="72" spans="1:8" s="90" customFormat="1" ht="15" customHeight="1">
      <c r="A72" s="115"/>
      <c r="B72" s="77" t="s">
        <v>411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f t="shared" si="2"/>
        <v>0</v>
      </c>
    </row>
    <row r="73" spans="1:8" s="90" customFormat="1" ht="15" customHeight="1">
      <c r="A73" s="115"/>
      <c r="B73" s="77" t="s">
        <v>412</v>
      </c>
      <c r="C73" s="114">
        <v>0</v>
      </c>
      <c r="D73" s="114">
        <v>0</v>
      </c>
      <c r="E73" s="114">
        <v>0</v>
      </c>
      <c r="F73" s="114">
        <v>0</v>
      </c>
      <c r="G73" s="114">
        <v>0</v>
      </c>
      <c r="H73" s="114">
        <f t="shared" si="2"/>
        <v>0</v>
      </c>
    </row>
    <row r="74" spans="1:8" s="90" customFormat="1" ht="15" customHeight="1">
      <c r="A74" s="115"/>
      <c r="B74" s="77" t="s">
        <v>413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114">
        <f aca="true" t="shared" si="10" ref="H74:H83">+E74-F74</f>
        <v>0</v>
      </c>
    </row>
    <row r="75" spans="1:8" s="90" customFormat="1" ht="20.25" customHeight="1">
      <c r="A75" s="115"/>
      <c r="B75" s="77" t="s">
        <v>414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f t="shared" si="10"/>
        <v>0</v>
      </c>
    </row>
    <row r="76" spans="1:8" s="90" customFormat="1" ht="15" customHeight="1">
      <c r="A76" s="135"/>
      <c r="B76" s="136"/>
      <c r="C76" s="114"/>
      <c r="D76" s="114"/>
      <c r="E76" s="114"/>
      <c r="F76" s="114"/>
      <c r="G76" s="114"/>
      <c r="H76" s="114"/>
    </row>
    <row r="77" spans="1:8" s="90" customFormat="1" ht="15" customHeight="1">
      <c r="A77" s="254" t="s">
        <v>415</v>
      </c>
      <c r="B77" s="255"/>
      <c r="C77" s="113">
        <f>+C78+C79+C80+C81</f>
        <v>0</v>
      </c>
      <c r="D77" s="113">
        <f aca="true" t="shared" si="11" ref="D77:G77">+D78+D79+D80+D81</f>
        <v>0</v>
      </c>
      <c r="E77" s="113">
        <f t="shared" si="11"/>
        <v>0</v>
      </c>
      <c r="F77" s="113">
        <f t="shared" si="11"/>
        <v>0</v>
      </c>
      <c r="G77" s="113">
        <f t="shared" si="11"/>
        <v>0</v>
      </c>
      <c r="H77" s="113">
        <f t="shared" si="10"/>
        <v>0</v>
      </c>
    </row>
    <row r="78" spans="1:8" s="90" customFormat="1" ht="24.75" customHeight="1">
      <c r="A78" s="115"/>
      <c r="B78" s="77" t="s">
        <v>416</v>
      </c>
      <c r="C78" s="114">
        <v>0</v>
      </c>
      <c r="D78" s="114">
        <v>0</v>
      </c>
      <c r="E78" s="114">
        <v>0</v>
      </c>
      <c r="F78" s="114">
        <v>0</v>
      </c>
      <c r="G78" s="114">
        <v>0</v>
      </c>
      <c r="H78" s="114">
        <f t="shared" si="10"/>
        <v>0</v>
      </c>
    </row>
    <row r="79" spans="1:8" s="90" customFormat="1" ht="30" customHeight="1">
      <c r="A79" s="115"/>
      <c r="B79" s="77" t="s">
        <v>417</v>
      </c>
      <c r="C79" s="114">
        <v>0</v>
      </c>
      <c r="D79" s="114">
        <v>0</v>
      </c>
      <c r="E79" s="114">
        <v>0</v>
      </c>
      <c r="F79" s="114">
        <v>0</v>
      </c>
      <c r="G79" s="114">
        <v>0</v>
      </c>
      <c r="H79" s="114">
        <f t="shared" si="10"/>
        <v>0</v>
      </c>
    </row>
    <row r="80" spans="1:8" s="90" customFormat="1" ht="15" customHeight="1">
      <c r="A80" s="115"/>
      <c r="B80" s="77" t="s">
        <v>418</v>
      </c>
      <c r="C80" s="114">
        <v>0</v>
      </c>
      <c r="D80" s="114">
        <v>0</v>
      </c>
      <c r="E80" s="114">
        <v>0</v>
      </c>
      <c r="F80" s="114">
        <v>0</v>
      </c>
      <c r="G80" s="114">
        <v>0</v>
      </c>
      <c r="H80" s="114">
        <f t="shared" si="10"/>
        <v>0</v>
      </c>
    </row>
    <row r="81" spans="1:8" s="90" customFormat="1" ht="15" customHeight="1">
      <c r="A81" s="115"/>
      <c r="B81" s="77" t="s">
        <v>419</v>
      </c>
      <c r="C81" s="114">
        <v>0</v>
      </c>
      <c r="D81" s="114">
        <v>0</v>
      </c>
      <c r="E81" s="114">
        <v>0</v>
      </c>
      <c r="F81" s="114">
        <v>0</v>
      </c>
      <c r="G81" s="114">
        <v>0</v>
      </c>
      <c r="H81" s="114">
        <f t="shared" si="10"/>
        <v>0</v>
      </c>
    </row>
    <row r="82" spans="1:8" s="90" customFormat="1" ht="6" customHeight="1">
      <c r="A82" s="135"/>
      <c r="B82" s="136"/>
      <c r="C82" s="114"/>
      <c r="D82" s="114"/>
      <c r="E82" s="114"/>
      <c r="F82" s="114"/>
      <c r="G82" s="114"/>
      <c r="H82" s="114"/>
    </row>
    <row r="83" spans="1:8" s="90" customFormat="1" ht="15" customHeight="1">
      <c r="A83" s="254" t="s">
        <v>380</v>
      </c>
      <c r="B83" s="255"/>
      <c r="C83" s="113">
        <f>+C9+C46</f>
        <v>15863492</v>
      </c>
      <c r="D83" s="113">
        <f aca="true" t="shared" si="12" ref="D83:G83">+D9+D46</f>
        <v>3848343</v>
      </c>
      <c r="E83" s="113">
        <f t="shared" si="12"/>
        <v>19711835</v>
      </c>
      <c r="F83" s="113">
        <f t="shared" si="12"/>
        <v>19271894</v>
      </c>
      <c r="G83" s="113">
        <f t="shared" si="12"/>
        <v>19175644</v>
      </c>
      <c r="H83" s="113">
        <f t="shared" si="10"/>
        <v>439941</v>
      </c>
    </row>
    <row r="84" spans="1:8" s="90" customFormat="1" ht="6.75" customHeight="1" thickBot="1">
      <c r="A84" s="137"/>
      <c r="B84" s="138"/>
      <c r="C84" s="117"/>
      <c r="D84" s="117"/>
      <c r="E84" s="117"/>
      <c r="F84" s="117"/>
      <c r="G84" s="117"/>
      <c r="H84" s="139"/>
    </row>
  </sheetData>
  <mergeCells count="21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5:B65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" right="0.5118110236220472" top="0.5905511811023623" bottom="0.3937007874015748" header="0.31496062992125984" footer="0.31496062992125984"/>
  <pageSetup fitToHeight="2" horizontalDpi="600" verticalDpi="600" orientation="portrait" scale="77" r:id="rId2"/>
  <rowBreaks count="1" manualBreakCount="1">
    <brk id="65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O32"/>
  <sheetViews>
    <sheetView view="pageBreakPreview" zoomScale="140" zoomScaleSheetLayoutView="140" workbookViewId="0" topLeftCell="A1">
      <selection activeCell="E13" sqref="E13"/>
    </sheetView>
  </sheetViews>
  <sheetFormatPr defaultColWidth="11.421875" defaultRowHeight="15"/>
  <cols>
    <col min="1" max="1" width="39.28125" style="7" customWidth="1"/>
    <col min="2" max="7" width="13.28125" style="7" customWidth="1"/>
    <col min="8" max="9" width="11.421875" style="7" customWidth="1"/>
    <col min="10" max="10" width="12.00390625" style="7" bestFit="1" customWidth="1"/>
    <col min="11" max="11" width="11.421875" style="7" customWidth="1"/>
    <col min="12" max="12" width="11.7109375" style="7" bestFit="1" customWidth="1"/>
    <col min="13" max="16384" width="11.421875" style="7" customWidth="1"/>
  </cols>
  <sheetData>
    <row r="1" spans="1:7" ht="15">
      <c r="A1" s="150" t="str">
        <f>+'1'!OLE_LINK1</f>
        <v>UNIVERSIDAD POLITECNICA DE TLAXCALA REGION PONIENTE</v>
      </c>
      <c r="B1" s="151"/>
      <c r="C1" s="151"/>
      <c r="D1" s="151"/>
      <c r="E1" s="151"/>
      <c r="F1" s="151"/>
      <c r="G1" s="263"/>
    </row>
    <row r="2" spans="1:7" ht="15">
      <c r="A2" s="201" t="s">
        <v>299</v>
      </c>
      <c r="B2" s="202"/>
      <c r="C2" s="202"/>
      <c r="D2" s="202"/>
      <c r="E2" s="202"/>
      <c r="F2" s="202"/>
      <c r="G2" s="264"/>
    </row>
    <row r="3" spans="1:7" ht="15">
      <c r="A3" s="201" t="s">
        <v>421</v>
      </c>
      <c r="B3" s="202"/>
      <c r="C3" s="202"/>
      <c r="D3" s="202"/>
      <c r="E3" s="202"/>
      <c r="F3" s="202"/>
      <c r="G3" s="264"/>
    </row>
    <row r="4" spans="1:7" ht="15">
      <c r="A4" s="201" t="str">
        <f>+2!A3:I3</f>
        <v>Del 1 de enero al 31 de diciembre de 2018</v>
      </c>
      <c r="B4" s="202"/>
      <c r="C4" s="202"/>
      <c r="D4" s="202"/>
      <c r="E4" s="202"/>
      <c r="F4" s="202"/>
      <c r="G4" s="264"/>
    </row>
    <row r="5" spans="1:7" ht="12" thickBot="1">
      <c r="A5" s="204" t="s">
        <v>1</v>
      </c>
      <c r="B5" s="205"/>
      <c r="C5" s="205"/>
      <c r="D5" s="205"/>
      <c r="E5" s="205"/>
      <c r="F5" s="205"/>
      <c r="G5" s="265"/>
    </row>
    <row r="6" spans="1:7" ht="12" thickBot="1">
      <c r="A6" s="173" t="s">
        <v>2</v>
      </c>
      <c r="B6" s="164" t="s">
        <v>301</v>
      </c>
      <c r="C6" s="165"/>
      <c r="D6" s="165"/>
      <c r="E6" s="165"/>
      <c r="F6" s="166"/>
      <c r="G6" s="169" t="s">
        <v>302</v>
      </c>
    </row>
    <row r="7" spans="1:7" ht="23.25" thickBot="1">
      <c r="A7" s="175"/>
      <c r="B7" s="42" t="s">
        <v>188</v>
      </c>
      <c r="C7" s="42" t="s">
        <v>303</v>
      </c>
      <c r="D7" s="42" t="s">
        <v>304</v>
      </c>
      <c r="E7" s="42" t="s">
        <v>422</v>
      </c>
      <c r="F7" s="42" t="s">
        <v>206</v>
      </c>
      <c r="G7" s="170"/>
    </row>
    <row r="8" spans="1:7" ht="22.5" customHeight="1">
      <c r="A8" s="140" t="s">
        <v>423</v>
      </c>
      <c r="B8" s="130">
        <f>+B9+B10+B11+B14+B15+B18</f>
        <v>12213354</v>
      </c>
      <c r="C8" s="130">
        <f aca="true" t="shared" si="0" ref="C8:F8">+C9+C10+C11+C14+C15+C18</f>
        <v>55454</v>
      </c>
      <c r="D8" s="130">
        <f t="shared" si="0"/>
        <v>12268808</v>
      </c>
      <c r="E8" s="130">
        <f t="shared" si="0"/>
        <v>12268808</v>
      </c>
      <c r="F8" s="130">
        <f t="shared" si="0"/>
        <v>12251351</v>
      </c>
      <c r="G8" s="130">
        <f>+D8-E8</f>
        <v>0</v>
      </c>
    </row>
    <row r="9" spans="1:15" ht="22.5" customHeight="1">
      <c r="A9" s="94" t="s">
        <v>424</v>
      </c>
      <c r="B9" s="64">
        <v>6717345</v>
      </c>
      <c r="C9" s="64">
        <v>10542</v>
      </c>
      <c r="D9" s="64">
        <f aca="true" t="shared" si="1" ref="D9:D30">+B9+C9</f>
        <v>6727887</v>
      </c>
      <c r="E9" s="64">
        <v>6727887</v>
      </c>
      <c r="F9" s="64">
        <v>6717345</v>
      </c>
      <c r="G9" s="64">
        <f aca="true" t="shared" si="2" ref="G9:G31">+D9-E9</f>
        <v>0</v>
      </c>
      <c r="H9" s="147"/>
      <c r="I9" s="147"/>
      <c r="J9" s="147"/>
      <c r="K9" s="147"/>
      <c r="L9" s="147"/>
      <c r="M9" s="147"/>
      <c r="N9" s="147"/>
      <c r="O9" s="147"/>
    </row>
    <row r="10" spans="1:15" ht="22.5" customHeight="1">
      <c r="A10" s="94" t="s">
        <v>425</v>
      </c>
      <c r="B10" s="64">
        <v>5496009</v>
      </c>
      <c r="C10" s="64">
        <v>44912</v>
      </c>
      <c r="D10" s="64">
        <f t="shared" si="1"/>
        <v>5540921</v>
      </c>
      <c r="E10" s="64">
        <v>5540921</v>
      </c>
      <c r="F10" s="64">
        <v>5534006</v>
      </c>
      <c r="G10" s="64">
        <f t="shared" si="2"/>
        <v>0</v>
      </c>
      <c r="I10" s="147"/>
      <c r="J10" s="147"/>
      <c r="K10" s="147"/>
      <c r="L10" s="147"/>
      <c r="M10" s="147"/>
      <c r="N10" s="147"/>
      <c r="O10" s="147"/>
    </row>
    <row r="11" spans="1:15" ht="22.5" customHeight="1">
      <c r="A11" s="94" t="s">
        <v>426</v>
      </c>
      <c r="B11" s="64">
        <f>+B12+B13</f>
        <v>0</v>
      </c>
      <c r="C11" s="64">
        <f aca="true" t="shared" si="3" ref="C11:F11">+C12+C13</f>
        <v>0</v>
      </c>
      <c r="D11" s="64">
        <f t="shared" si="3"/>
        <v>0</v>
      </c>
      <c r="E11" s="64">
        <f t="shared" si="3"/>
        <v>0</v>
      </c>
      <c r="F11" s="64">
        <f t="shared" si="3"/>
        <v>0</v>
      </c>
      <c r="G11" s="64">
        <f t="shared" si="2"/>
        <v>0</v>
      </c>
      <c r="H11" s="147"/>
      <c r="I11" s="147"/>
      <c r="J11" s="147"/>
      <c r="K11" s="147"/>
      <c r="L11" s="147"/>
      <c r="M11" s="147"/>
      <c r="N11" s="147"/>
      <c r="O11" s="147"/>
    </row>
    <row r="12" spans="1:15" ht="22.5" customHeight="1">
      <c r="A12" s="94" t="s">
        <v>427</v>
      </c>
      <c r="B12" s="64">
        <v>0</v>
      </c>
      <c r="C12" s="64">
        <v>0</v>
      </c>
      <c r="D12" s="64">
        <f t="shared" si="1"/>
        <v>0</v>
      </c>
      <c r="E12" s="64">
        <v>0</v>
      </c>
      <c r="F12" s="64">
        <v>0</v>
      </c>
      <c r="G12" s="64">
        <f t="shared" si="2"/>
        <v>0</v>
      </c>
      <c r="I12" s="147"/>
      <c r="J12" s="147"/>
      <c r="K12" s="147"/>
      <c r="L12" s="147"/>
      <c r="M12" s="147"/>
      <c r="N12" s="147"/>
      <c r="O12" s="147"/>
    </row>
    <row r="13" spans="1:15" ht="22.5" customHeight="1">
      <c r="A13" s="94" t="s">
        <v>428</v>
      </c>
      <c r="B13" s="64">
        <v>0</v>
      </c>
      <c r="C13" s="64">
        <v>0</v>
      </c>
      <c r="D13" s="64">
        <f t="shared" si="1"/>
        <v>0</v>
      </c>
      <c r="E13" s="64">
        <v>0</v>
      </c>
      <c r="F13" s="64">
        <v>0</v>
      </c>
      <c r="G13" s="64">
        <f t="shared" si="2"/>
        <v>0</v>
      </c>
      <c r="I13" s="147"/>
      <c r="J13" s="147"/>
      <c r="K13" s="147"/>
      <c r="L13" s="147"/>
      <c r="M13" s="147"/>
      <c r="N13" s="147"/>
      <c r="O13" s="147"/>
    </row>
    <row r="14" spans="1:15" ht="22.5" customHeight="1">
      <c r="A14" s="94" t="s">
        <v>429</v>
      </c>
      <c r="B14" s="64">
        <v>0</v>
      </c>
      <c r="C14" s="64">
        <v>0</v>
      </c>
      <c r="D14" s="64">
        <f t="shared" si="1"/>
        <v>0</v>
      </c>
      <c r="E14" s="64">
        <v>0</v>
      </c>
      <c r="F14" s="64">
        <v>0</v>
      </c>
      <c r="G14" s="64">
        <f t="shared" si="2"/>
        <v>0</v>
      </c>
      <c r="I14" s="147"/>
      <c r="J14" s="147"/>
      <c r="K14" s="147"/>
      <c r="L14" s="147"/>
      <c r="M14" s="147"/>
      <c r="N14" s="147"/>
      <c r="O14" s="147"/>
    </row>
    <row r="15" spans="1:15" ht="22.5" customHeight="1">
      <c r="A15" s="94" t="s">
        <v>430</v>
      </c>
      <c r="B15" s="64">
        <f>+B16+B17</f>
        <v>0</v>
      </c>
      <c r="C15" s="64">
        <f aca="true" t="shared" si="4" ref="C15:F15">+C16+C17</f>
        <v>0</v>
      </c>
      <c r="D15" s="64">
        <f t="shared" si="4"/>
        <v>0</v>
      </c>
      <c r="E15" s="64">
        <f t="shared" si="4"/>
        <v>0</v>
      </c>
      <c r="F15" s="64">
        <f t="shared" si="4"/>
        <v>0</v>
      </c>
      <c r="G15" s="64">
        <f t="shared" si="2"/>
        <v>0</v>
      </c>
      <c r="I15" s="147"/>
      <c r="J15" s="147"/>
      <c r="K15" s="147"/>
      <c r="L15" s="147"/>
      <c r="M15" s="147"/>
      <c r="N15" s="147"/>
      <c r="O15" s="147"/>
    </row>
    <row r="16" spans="1:12" ht="22.5" customHeight="1">
      <c r="A16" s="141" t="s">
        <v>431</v>
      </c>
      <c r="B16" s="64">
        <v>0</v>
      </c>
      <c r="C16" s="64">
        <v>0</v>
      </c>
      <c r="D16" s="64">
        <f t="shared" si="1"/>
        <v>0</v>
      </c>
      <c r="E16" s="64">
        <v>0</v>
      </c>
      <c r="F16" s="64">
        <v>0</v>
      </c>
      <c r="G16" s="64">
        <f t="shared" si="2"/>
        <v>0</v>
      </c>
      <c r="I16" s="148"/>
      <c r="J16" s="148"/>
      <c r="K16" s="148"/>
      <c r="L16" s="147"/>
    </row>
    <row r="17" spans="1:12" ht="22.5" customHeight="1">
      <c r="A17" s="141" t="s">
        <v>432</v>
      </c>
      <c r="B17" s="64">
        <v>0</v>
      </c>
      <c r="C17" s="64">
        <v>0</v>
      </c>
      <c r="D17" s="64">
        <f t="shared" si="1"/>
        <v>0</v>
      </c>
      <c r="E17" s="64">
        <v>0</v>
      </c>
      <c r="F17" s="64">
        <v>0</v>
      </c>
      <c r="G17" s="64">
        <f t="shared" si="2"/>
        <v>0</v>
      </c>
      <c r="I17" s="147"/>
      <c r="L17" s="147"/>
    </row>
    <row r="18" spans="1:7" ht="22.5" customHeight="1">
      <c r="A18" s="94" t="s">
        <v>433</v>
      </c>
      <c r="B18" s="64">
        <v>0</v>
      </c>
      <c r="C18" s="64">
        <v>0</v>
      </c>
      <c r="D18" s="64">
        <f t="shared" si="1"/>
        <v>0</v>
      </c>
      <c r="E18" s="64">
        <v>0</v>
      </c>
      <c r="F18" s="64">
        <v>0</v>
      </c>
      <c r="G18" s="64">
        <f t="shared" si="2"/>
        <v>0</v>
      </c>
    </row>
    <row r="19" spans="1:12" ht="22.5" customHeight="1">
      <c r="A19" s="94"/>
      <c r="B19" s="64"/>
      <c r="C19" s="64"/>
      <c r="D19" s="64"/>
      <c r="E19" s="64"/>
      <c r="F19" s="64"/>
      <c r="G19" s="64"/>
      <c r="L19" s="147"/>
    </row>
    <row r="20" spans="1:12" ht="22.5" customHeight="1">
      <c r="A20" s="140" t="s">
        <v>434</v>
      </c>
      <c r="B20" s="130">
        <f>+B21+B22+B23+B26+B27+B30</f>
        <v>0</v>
      </c>
      <c r="C20" s="130">
        <f aca="true" t="shared" si="5" ref="C20:F20">+C21+C22+C23+C26+C27+C30</f>
        <v>0</v>
      </c>
      <c r="D20" s="130">
        <f t="shared" si="5"/>
        <v>0</v>
      </c>
      <c r="E20" s="130">
        <f t="shared" si="5"/>
        <v>0</v>
      </c>
      <c r="F20" s="130">
        <f t="shared" si="5"/>
        <v>0</v>
      </c>
      <c r="G20" s="130">
        <f t="shared" si="2"/>
        <v>0</v>
      </c>
      <c r="L20" s="147"/>
    </row>
    <row r="21" spans="1:7" ht="22.5" customHeight="1">
      <c r="A21" s="94" t="s">
        <v>424</v>
      </c>
      <c r="B21" s="64">
        <v>0</v>
      </c>
      <c r="C21" s="64">
        <v>0</v>
      </c>
      <c r="D21" s="64">
        <f t="shared" si="1"/>
        <v>0</v>
      </c>
      <c r="E21" s="64">
        <v>0</v>
      </c>
      <c r="F21" s="64">
        <v>0</v>
      </c>
      <c r="G21" s="64">
        <f t="shared" si="2"/>
        <v>0</v>
      </c>
    </row>
    <row r="22" spans="1:7" ht="22.5" customHeight="1">
      <c r="A22" s="94" t="s">
        <v>425</v>
      </c>
      <c r="B22" s="64">
        <v>0</v>
      </c>
      <c r="C22" s="64">
        <v>0</v>
      </c>
      <c r="D22" s="64">
        <f t="shared" si="1"/>
        <v>0</v>
      </c>
      <c r="E22" s="64">
        <v>0</v>
      </c>
      <c r="F22" s="64">
        <v>0</v>
      </c>
      <c r="G22" s="64">
        <f t="shared" si="2"/>
        <v>0</v>
      </c>
    </row>
    <row r="23" spans="1:7" ht="22.5" customHeight="1">
      <c r="A23" s="94" t="s">
        <v>426</v>
      </c>
      <c r="B23" s="64">
        <f>+B24+B25</f>
        <v>0</v>
      </c>
      <c r="C23" s="64">
        <f aca="true" t="shared" si="6" ref="C23:F23">+C24+C25</f>
        <v>0</v>
      </c>
      <c r="D23" s="64">
        <f t="shared" si="6"/>
        <v>0</v>
      </c>
      <c r="E23" s="64">
        <f t="shared" si="6"/>
        <v>0</v>
      </c>
      <c r="F23" s="64">
        <f t="shared" si="6"/>
        <v>0</v>
      </c>
      <c r="G23" s="64">
        <f t="shared" si="2"/>
        <v>0</v>
      </c>
    </row>
    <row r="24" spans="1:7" ht="22.5" customHeight="1">
      <c r="A24" s="94" t="s">
        <v>427</v>
      </c>
      <c r="B24" s="64">
        <v>0</v>
      </c>
      <c r="C24" s="64">
        <v>0</v>
      </c>
      <c r="D24" s="64">
        <f t="shared" si="1"/>
        <v>0</v>
      </c>
      <c r="E24" s="64">
        <v>0</v>
      </c>
      <c r="F24" s="64">
        <v>0</v>
      </c>
      <c r="G24" s="64">
        <f t="shared" si="2"/>
        <v>0</v>
      </c>
    </row>
    <row r="25" spans="1:7" ht="22.5" customHeight="1">
      <c r="A25" s="94" t="s">
        <v>428</v>
      </c>
      <c r="B25" s="64">
        <v>0</v>
      </c>
      <c r="C25" s="64">
        <v>0</v>
      </c>
      <c r="D25" s="64">
        <f t="shared" si="1"/>
        <v>0</v>
      </c>
      <c r="E25" s="64">
        <v>0</v>
      </c>
      <c r="F25" s="64">
        <v>0</v>
      </c>
      <c r="G25" s="64">
        <f t="shared" si="2"/>
        <v>0</v>
      </c>
    </row>
    <row r="26" spans="1:7" ht="22.5" customHeight="1">
      <c r="A26" s="94" t="s">
        <v>429</v>
      </c>
      <c r="B26" s="64">
        <v>0</v>
      </c>
      <c r="C26" s="64">
        <v>0</v>
      </c>
      <c r="D26" s="64">
        <f t="shared" si="1"/>
        <v>0</v>
      </c>
      <c r="E26" s="64">
        <v>0</v>
      </c>
      <c r="F26" s="64">
        <v>0</v>
      </c>
      <c r="G26" s="64">
        <f t="shared" si="2"/>
        <v>0</v>
      </c>
    </row>
    <row r="27" spans="1:7" ht="22.5" customHeight="1">
      <c r="A27" s="94" t="s">
        <v>430</v>
      </c>
      <c r="B27" s="64">
        <f>+B28+B29</f>
        <v>0</v>
      </c>
      <c r="C27" s="64">
        <f aca="true" t="shared" si="7" ref="C27:F27">+C28+C29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2"/>
        <v>0</v>
      </c>
    </row>
    <row r="28" spans="1:7" ht="22.5" customHeight="1">
      <c r="A28" s="141" t="s">
        <v>431</v>
      </c>
      <c r="B28" s="64">
        <v>0</v>
      </c>
      <c r="C28" s="64">
        <v>0</v>
      </c>
      <c r="D28" s="64">
        <f t="shared" si="1"/>
        <v>0</v>
      </c>
      <c r="E28" s="64">
        <v>0</v>
      </c>
      <c r="F28" s="64">
        <v>0</v>
      </c>
      <c r="G28" s="64">
        <f t="shared" si="2"/>
        <v>0</v>
      </c>
    </row>
    <row r="29" spans="1:7" ht="22.5" customHeight="1">
      <c r="A29" s="141" t="s">
        <v>432</v>
      </c>
      <c r="B29" s="64">
        <v>0</v>
      </c>
      <c r="C29" s="64">
        <v>0</v>
      </c>
      <c r="D29" s="64">
        <f t="shared" si="1"/>
        <v>0</v>
      </c>
      <c r="E29" s="64">
        <v>0</v>
      </c>
      <c r="F29" s="64">
        <v>0</v>
      </c>
      <c r="G29" s="64">
        <f t="shared" si="2"/>
        <v>0</v>
      </c>
    </row>
    <row r="30" spans="1:7" ht="22.5" customHeight="1">
      <c r="A30" s="94" t="s">
        <v>433</v>
      </c>
      <c r="B30" s="64">
        <v>0</v>
      </c>
      <c r="C30" s="64">
        <v>0</v>
      </c>
      <c r="D30" s="64">
        <f t="shared" si="1"/>
        <v>0</v>
      </c>
      <c r="E30" s="64">
        <v>0</v>
      </c>
      <c r="F30" s="64">
        <v>0</v>
      </c>
      <c r="G30" s="64">
        <f t="shared" si="2"/>
        <v>0</v>
      </c>
    </row>
    <row r="31" spans="1:7" ht="22.5" customHeight="1">
      <c r="A31" s="140" t="s">
        <v>435</v>
      </c>
      <c r="B31" s="130">
        <f>+B8+B20</f>
        <v>12213354</v>
      </c>
      <c r="C31" s="130">
        <f aca="true" t="shared" si="8" ref="C31:F31">+C8+C20</f>
        <v>55454</v>
      </c>
      <c r="D31" s="130">
        <f t="shared" si="8"/>
        <v>12268808</v>
      </c>
      <c r="E31" s="130">
        <f t="shared" si="8"/>
        <v>12268808</v>
      </c>
      <c r="F31" s="130">
        <f t="shared" si="8"/>
        <v>12251351</v>
      </c>
      <c r="G31" s="130">
        <f t="shared" si="2"/>
        <v>0</v>
      </c>
    </row>
    <row r="32" spans="1:7" ht="5.25" customHeight="1" thickBot="1">
      <c r="A32" s="142"/>
      <c r="B32" s="143"/>
      <c r="C32" s="144"/>
      <c r="D32" s="144"/>
      <c r="E32" s="144"/>
      <c r="F32" s="144"/>
      <c r="G32" s="14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Usuario de Windows</cp:lastModifiedBy>
  <cp:lastPrinted>2019-01-02T16:49:08Z</cp:lastPrinted>
  <dcterms:created xsi:type="dcterms:W3CDTF">2016-11-22T21:31:38Z</dcterms:created>
  <dcterms:modified xsi:type="dcterms:W3CDTF">2019-01-03T16:25:43Z</dcterms:modified>
  <cp:category/>
  <cp:version/>
  <cp:contentType/>
  <cp:contentStatus/>
</cp:coreProperties>
</file>