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5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Area" localSheetId="0">'F1_ESF'!$A$1:$H$84</definedName>
    <definedName name="_xlnm.Print_Area" localSheetId="1">'F2_IADPOP'!$A$1:$J$42</definedName>
    <definedName name="_xlnm.Print_Area" localSheetId="2">'F3_IAODF'!$A$1:$M$24</definedName>
    <definedName name="_xlnm.Print_Area" localSheetId="4">'F5_EAID'!$A$1:$I$80</definedName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'F6d_EAEPED_CF'!$1:$7</definedName>
  </definedNames>
  <calcPr fullCalcOnLoad="1"/>
</workbook>
</file>

<file path=xl/sharedStrings.xml><?xml version="1.0" encoding="utf-8"?>
<sst xmlns="http://schemas.openxmlformats.org/spreadsheetml/2006/main" count="680" uniqueCount="454">
  <si>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</si>
  <si>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</si>
  <si>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</si>
  <si>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</si>
  <si>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</si>
  <si>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</si>
  <si>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</si>
  <si>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</si>
  <si>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</si>
  <si>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</si>
  <si>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</si>
  <si>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</si>
  <si>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</si>
  <si>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</si>
  <si>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</si>
  <si>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</si>
  <si>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</si>
  <si>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</si>
  <si>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</si>
  <si>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</si>
  <si>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</si>
  <si>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</si>
  <si>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</si>
  <si>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</si>
  <si>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</si>
  <si>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</si>
  <si>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</si>
  <si>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</si>
  <si>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</si>
  <si>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</si>
  <si>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</si>
  <si>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</si>
  <si>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</si>
  <si>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</si>
  <si>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</si>
  <si>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</si>
  <si>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</si>
  <si>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</si>
  <si>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</si>
  <si>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</si>
  <si>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</si>
  <si>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</si>
  <si>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</si>
  <si>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</si>
  <si>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</si>
  <si>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</si>
  <si>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</si>
  <si>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</si>
  <si>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</si>
  <si>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</si>
  <si>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</si>
  <si>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</si>
  <si>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</si>
  <si>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</si>
  <si>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</si>
  <si>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</si>
  <si>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</si>
  <si>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</si>
  <si>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</si>
  <si>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</si>
  <si>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</si>
  <si>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</si>
  <si>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</si>
  <si>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</si>
  <si>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</si>
  <si>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</si>
  <si>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</si>
  <si>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</si>
  <si>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</si>
  <si>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</si>
  <si>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</si>
  <si>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</si>
  <si>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</si>
  <si>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</si>
  <si>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</si>
  <si>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</si>
  <si>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</si>
  <si>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</si>
  <si>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</si>
  <si>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</si>
  <si>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</si>
  <si>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</si>
  <si>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</si>
  <si>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</si>
  <si>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</si>
  <si>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</si>
  <si>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</si>
  <si>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</si>
  <si>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</si>
  <si>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</si>
  <si>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</si>
  <si>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</si>
  <si>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</si>
  <si>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</si>
  <si>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</si>
  <si>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</si>
  <si>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</si>
  <si>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</si>
  <si>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</si>
  <si>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</si>
  <si>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</si>
  <si>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</si>
  <si>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</si>
  <si>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</si>
  <si>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</si>
  <si>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</si>
  <si>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</si>
  <si>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</si>
  <si>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</si>
  <si>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</si>
  <si>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</si>
  <si>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</si>
  <si>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</si>
  <si>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</si>
  <si>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</si>
  <si>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</si>
  <si>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</si>
  <si>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</si>
  <si>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</si>
  <si>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</si>
  <si>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Régimen Estatal de Protección Social en Salud en Tlaxcala (a)</t>
  </si>
  <si>
    <t>Al 31 de diciembre de 2017 y al 30 de Junio de 2018 (b)</t>
  </si>
  <si>
    <t>2018 (d)</t>
  </si>
  <si>
    <t>31 de diciembre de 2017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</si>
  <si>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</si>
  <si>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</si>
  <si>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</si>
  <si>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</si>
  <si>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</si>
  <si>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</si>
  <si>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</si>
  <si>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</si>
  <si>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</si>
  <si>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</si>
  <si>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</si>
  <si>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</si>
  <si>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</si>
  <si>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</si>
  <si>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</si>
  <si>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</si>
  <si>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</si>
  <si>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</si>
  <si>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</si>
  <si>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</si>
  <si>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</si>
  <si>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</si>
  <si>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</si>
  <si>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</si>
  <si>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</si>
  <si>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</si>
  <si>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</si>
  <si>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</si>
  <si>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</si>
  <si>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</si>
  <si>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</si>
  <si>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</si>
  <si>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</si>
  <si>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</si>
  <si>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</si>
  <si>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</si>
  <si>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</si>
  <si>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</si>
  <si>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</si>
  <si>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</si>
  <si>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</si>
  <si>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</si>
  <si>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</si>
  <si>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</si>
  <si>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</si>
  <si>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</si>
  <si>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</si>
  <si>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2017 (d)</t>
  </si>
  <si>
    <t>Denominación de la Deuda Pública y Otros Pasivos</t>
  </si>
  <si>
    <t>Del 1 de Enero al 30 de Junio de 2018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</si>
  <si>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</si>
  <si>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</si>
  <si>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</si>
  <si>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</si>
  <si>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</si>
  <si>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</si>
  <si>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</si>
  <si>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</si>
  <si>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</si>
  <si>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</si>
  <si>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</si>
  <si>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</si>
  <si>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</si>
  <si>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</si>
  <si>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</si>
  <si>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</si>
  <si>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</si>
  <si>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</si>
  <si>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</si>
  <si>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</si>
  <si>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</si>
  <si>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</si>
  <si>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</si>
  <si>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</si>
  <si>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</si>
  <si>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</si>
  <si>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</si>
  <si>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</si>
  <si>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SUBDIRECTORA DE ADMINISTRACIÓN Y FINANCIAMIENTO</t>
  </si>
  <si>
    <t>DIRECTOR GENERAL</t>
  </si>
  <si>
    <t>C.P. GIOVANNA DY AGUILAR MEZA</t>
  </si>
  <si>
    <t>DR. JOSÉ HIPÓLITO SÁNCHEZ HERNÁNDEZ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</si>
  <si>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</si>
  <si>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</si>
  <si>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</si>
  <si>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</si>
  <si>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</si>
  <si>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</si>
  <si>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</si>
  <si>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</si>
  <si>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</si>
  <si>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</si>
  <si>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</si>
  <si>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</si>
  <si>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</si>
  <si>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</si>
  <si>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</si>
  <si>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</si>
  <si>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</si>
  <si>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</si>
  <si>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</si>
  <si>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</si>
  <si>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</si>
  <si>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</si>
  <si>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</si>
  <si>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</si>
  <si>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</si>
  <si>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</si>
  <si>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</si>
  <si>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</si>
  <si>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</si>
  <si>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</si>
  <si>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</si>
  <si>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</si>
  <si>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</si>
  <si>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</si>
  <si>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</si>
  <si>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</si>
  <si>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</si>
  <si>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</si>
  <si>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</si>
  <si>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</si>
  <si>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</si>
  <si>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</si>
  <si>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</si>
  <si>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</si>
  <si>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</si>
  <si>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</si>
  <si>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</si>
  <si>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</si>
  <si>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</si>
  <si>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</si>
  <si>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</si>
  <si>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</si>
  <si>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</si>
  <si>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</si>
  <si>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</si>
  <si>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</si>
  <si>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</si>
  <si>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</si>
  <si>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</si>
  <si>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</si>
  <si>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</si>
  <si>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</si>
  <si>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</si>
  <si>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</si>
  <si>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</si>
  <si>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</si>
  <si>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</si>
  <si>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</si>
  <si>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</si>
  <si>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</si>
  <si>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</si>
  <si>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</si>
  <si>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</si>
  <si>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</si>
  <si>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</si>
  <si>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</si>
  <si>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</si>
  <si>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</si>
  <si>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</si>
  <si>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</si>
  <si>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</si>
  <si>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</si>
  <si>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</si>
  <si>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</si>
  <si>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</si>
  <si>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</si>
  <si>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</si>
  <si>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</si>
  <si>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</si>
  <si>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</si>
  <si>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</si>
  <si>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</si>
  <si>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</si>
  <si>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</si>
  <si>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</si>
  <si>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</si>
  <si>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</si>
  <si>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</si>
  <si>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</si>
  <si>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</si>
  <si>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</si>
  <si>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</si>
  <si>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</si>
  <si>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</si>
  <si>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</si>
  <si>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</si>
  <si>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</si>
  <si>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</si>
  <si>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</si>
  <si>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</si>
  <si>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</si>
  <si>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</si>
  <si>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</si>
  <si>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</si>
  <si>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</si>
  <si>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</si>
  <si>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</si>
  <si>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</si>
  <si>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</si>
  <si>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</si>
  <si>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</si>
  <si>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</si>
  <si>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</si>
  <si>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</si>
  <si>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</si>
  <si>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</si>
  <si>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</si>
  <si>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</si>
  <si>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</si>
  <si>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</si>
  <si>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</si>
  <si>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</si>
  <si>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</si>
  <si>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</si>
  <si>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</si>
  <si>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</si>
  <si>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</si>
  <si>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</si>
  <si>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</si>
  <si>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</si>
  <si>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</si>
  <si>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</si>
  <si>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</si>
  <si>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</si>
  <si>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</si>
  <si>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</si>
  <si>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</si>
  <si>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</si>
  <si>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</si>
  <si>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</si>
  <si>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</si>
  <si>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</si>
  <si>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</si>
  <si>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</si>
  <si>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</si>
  <si>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</si>
  <si>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</si>
  <si>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</si>
  <si>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</si>
  <si>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</si>
  <si>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</si>
  <si>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</si>
  <si>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</si>
  <si>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</si>
  <si>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</si>
  <si>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</si>
  <si>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</si>
  <si>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</si>
  <si>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</si>
  <si>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</si>
  <si>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</si>
  <si>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</si>
  <si>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</si>
  <si>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</si>
  <si>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</si>
  <si>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</si>
  <si>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</si>
  <si>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</si>
  <si>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</si>
  <si>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</si>
  <si>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</si>
  <si>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</si>
  <si>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</si>
  <si>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</si>
  <si>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</si>
  <si>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</si>
  <si>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</si>
  <si>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</si>
  <si>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</si>
  <si>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</si>
  <si>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</si>
  <si>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</si>
  <si>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</si>
  <si>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SUBDIRECCION DE ADMINISTRACION Y FINANCIAMIENTO DEL O.P.D. REPSS</t>
  </si>
  <si>
    <t>O.P.D. SALUD TLAXCALA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</si>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</sst>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2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51" fillId="0" borderId="15" xfId="0" applyNumberFormat="1" applyFont="1" applyBorder="1" applyAlignment="1">
      <alignment horizontal="left" vertical="top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20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20" xfId="0" applyNumberFormat="1" applyFont="1" applyFill="1" applyBorder="1" applyAlignment="1">
      <alignment horizontal="center" vertical="center"/>
    </xf>
    <xf numFmtId="164" fontId="45" fillId="33" borderId="2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20" xfId="0" applyNumberFormat="1" applyFont="1" applyBorder="1" applyAlignment="1">
      <alignment vertical="center" wrapText="1"/>
    </xf>
    <xf numFmtId="164" fontId="45" fillId="33" borderId="21" xfId="0" applyNumberFormat="1" applyFont="1" applyFill="1" applyBorder="1" applyAlignment="1">
      <alignment horizontal="center" vertical="center" wrapText="1"/>
    </xf>
    <xf numFmtId="164" fontId="45" fillId="33" borderId="23" xfId="0" applyNumberFormat="1" applyFont="1" applyFill="1" applyBorder="1" applyAlignment="1">
      <alignment vertical="center"/>
    </xf>
    <xf numFmtId="164" fontId="44" fillId="0" borderId="22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/>
    </xf>
    <xf numFmtId="164" fontId="44" fillId="0" borderId="24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center" vertical="center"/>
    </xf>
    <xf numFmtId="164" fontId="44" fillId="0" borderId="25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6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6" xfId="0" applyNumberFormat="1" applyFont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17" xfId="0" applyFont="1" applyBorder="1" applyAlignment="1">
      <alignment horizontal="left" vertical="center" indent="3"/>
    </xf>
    <xf numFmtId="0" fontId="44" fillId="0" borderId="13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164" fontId="45" fillId="0" borderId="27" xfId="0" applyNumberFormat="1" applyFont="1" applyBorder="1" applyAlignment="1">
      <alignment horizontal="right" vertical="center"/>
    </xf>
    <xf numFmtId="0" fontId="44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20" xfId="0" applyNumberFormat="1" applyFont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25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20" xfId="0" applyFont="1" applyBorder="1" applyAlignment="1">
      <alignment horizontal="justify" vertical="center" wrapText="1"/>
    </xf>
    <xf numFmtId="0" fontId="45" fillId="33" borderId="34" xfId="0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 indent="2"/>
    </xf>
    <xf numFmtId="0" fontId="44" fillId="0" borderId="0" xfId="0" applyFont="1" applyFill="1" applyAlignment="1">
      <alignment/>
    </xf>
    <xf numFmtId="164" fontId="44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5" fillId="0" borderId="12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N33" sqref="N3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8" width="1.7109375" style="1" customWidth="1"/>
    <col min="9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327965842.04</v>
      </c>
      <c r="D9" s="9">
        <f>SUM(D10:D16)</f>
        <v>8902617.13</v>
      </c>
      <c r="E9" s="11" t="s">
        <v>8</v>
      </c>
      <c r="F9" s="9">
        <f>SUM(F10:F18)</f>
        <v>1988166.9</v>
      </c>
      <c r="G9" s="9">
        <f>SUM(G10:G18)</f>
        <v>8992245.09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327965842.04</v>
      </c>
      <c r="D11" s="9">
        <v>8902617.13</v>
      </c>
      <c r="E11" s="13" t="s">
        <v>12</v>
      </c>
      <c r="F11" s="9">
        <v>1547741.93</v>
      </c>
      <c r="G11" s="9">
        <v>6244640.4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1548955.64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440424.97</v>
      </c>
      <c r="G16" s="9">
        <v>1198649.05</v>
      </c>
    </row>
    <row r="17" spans="2:7" ht="12.75">
      <c r="B17" s="10" t="s">
        <v>23</v>
      </c>
      <c r="C17" s="9">
        <f>SUM(C18:C24)</f>
        <v>8100.08</v>
      </c>
      <c r="D17" s="9">
        <f>SUM(D18:D24)</f>
        <v>92803.08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8100.08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92803.08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327973942.12</v>
      </c>
      <c r="D47" s="9">
        <f>D9+D17+D25+D31+D37+D38+D41</f>
        <v>8995420.21</v>
      </c>
      <c r="E47" s="8" t="s">
        <v>82</v>
      </c>
      <c r="F47" s="9">
        <f>F9+F19+F23+F26+F27+F31+F38+F42</f>
        <v>1988166.9</v>
      </c>
      <c r="G47" s="9">
        <f>G9+G19+G23+G26+G27+G31+G38+G42</f>
        <v>8992245.09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9364446.13</v>
      </c>
      <c r="D53" s="9">
        <v>5900388.58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537918.36</v>
      </c>
      <c r="D54" s="9">
        <v>521268.37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-3232715.3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1988166.9</v>
      </c>
      <c r="G59" s="9">
        <f>G47+G57</f>
        <v>8992245.09</v>
      </c>
    </row>
    <row r="60" spans="2:7" ht="25.5">
      <c r="B60" s="6" t="s">
        <v>102</v>
      </c>
      <c r="C60" s="9">
        <f>SUM(C50:C58)</f>
        <v>6669649.19</v>
      </c>
      <c r="D60" s="9">
        <f>SUM(D50:D58)</f>
        <v>6421656.95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334643591.31</v>
      </c>
      <c r="D62" s="9">
        <f>D47+D60</f>
        <v>15417077.16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3994609.4</v>
      </c>
      <c r="G63" s="9">
        <f>SUM(G64:G66)</f>
        <v>1019689.25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3994609.4</v>
      </c>
      <c r="G65" s="9">
        <v>1019689.25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328660815.01</v>
      </c>
      <c r="G68" s="9">
        <f>SUM(G69:G73)</f>
        <v>5405142.819999999</v>
      </c>
    </row>
    <row r="69" spans="2:7" ht="12.75">
      <c r="B69" s="10"/>
      <c r="C69" s="9"/>
      <c r="D69" s="9"/>
      <c r="E69" s="11" t="s">
        <v>110</v>
      </c>
      <c r="F69" s="9">
        <v>322783210.88</v>
      </c>
      <c r="G69" s="9">
        <v>5096345.77</v>
      </c>
    </row>
    <row r="70" spans="2:7" ht="12.75">
      <c r="B70" s="10"/>
      <c r="C70" s="9"/>
      <c r="D70" s="9"/>
      <c r="E70" s="11" t="s">
        <v>111</v>
      </c>
      <c r="F70" s="9">
        <v>5877604.13</v>
      </c>
      <c r="G70" s="9">
        <v>308797.05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332655424.40999997</v>
      </c>
      <c r="G79" s="9">
        <f>G63+G68+G75</f>
        <v>6424832.069999999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334643591.30999994</v>
      </c>
      <c r="G81" s="9">
        <f>G59+G79</f>
        <v>15417077.16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26" sqref="N26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0" width="4.57421875" style="32" customWidth="1"/>
    <col min="11" max="16384" width="11.421875" style="32" customWidth="1"/>
  </cols>
  <sheetData>
    <row r="1" ht="13.5" thickBot="1"/>
    <row r="2" spans="2:9" ht="13.5" thickBot="1">
      <c r="B2" s="64" t="s">
        <v>120</v>
      </c>
      <c r="C2" s="63"/>
      <c r="D2" s="63"/>
      <c r="E2" s="63"/>
      <c r="F2" s="63"/>
      <c r="G2" s="63"/>
      <c r="H2" s="63"/>
      <c r="I2" s="62"/>
    </row>
    <row r="3" spans="2:9" ht="13.5" thickBot="1">
      <c r="B3" s="61" t="s">
        <v>174</v>
      </c>
      <c r="C3" s="60"/>
      <c r="D3" s="60"/>
      <c r="E3" s="60"/>
      <c r="F3" s="60"/>
      <c r="G3" s="60"/>
      <c r="H3" s="60"/>
      <c r="I3" s="59"/>
    </row>
    <row r="4" spans="2:9" ht="13.5" thickBot="1">
      <c r="B4" s="61" t="s">
        <v>173</v>
      </c>
      <c r="C4" s="60"/>
      <c r="D4" s="60"/>
      <c r="E4" s="60"/>
      <c r="F4" s="60"/>
      <c r="G4" s="60"/>
      <c r="H4" s="60"/>
      <c r="I4" s="59"/>
    </row>
    <row r="5" spans="2:9" ht="13.5" thickBot="1">
      <c r="B5" s="61" t="s">
        <v>1</v>
      </c>
      <c r="C5" s="60"/>
      <c r="D5" s="60"/>
      <c r="E5" s="60"/>
      <c r="F5" s="60"/>
      <c r="G5" s="60"/>
      <c r="H5" s="60"/>
      <c r="I5" s="59"/>
    </row>
    <row r="6" spans="2:9" ht="76.5">
      <c r="B6" s="58" t="s">
        <v>172</v>
      </c>
      <c r="C6" s="58" t="s">
        <v>171</v>
      </c>
      <c r="D6" s="58" t="s">
        <v>170</v>
      </c>
      <c r="E6" s="58" t="s">
        <v>169</v>
      </c>
      <c r="F6" s="58" t="s">
        <v>168</v>
      </c>
      <c r="G6" s="58" t="s">
        <v>167</v>
      </c>
      <c r="H6" s="58" t="s">
        <v>166</v>
      </c>
      <c r="I6" s="58" t="s">
        <v>165</v>
      </c>
    </row>
    <row r="7" spans="2:9" ht="13.5" thickBot="1">
      <c r="B7" s="57" t="s">
        <v>164</v>
      </c>
      <c r="C7" s="57" t="s">
        <v>163</v>
      </c>
      <c r="D7" s="57" t="s">
        <v>162</v>
      </c>
      <c r="E7" s="57" t="s">
        <v>161</v>
      </c>
      <c r="F7" s="57" t="s">
        <v>160</v>
      </c>
      <c r="G7" s="57" t="s">
        <v>159</v>
      </c>
      <c r="H7" s="57" t="s">
        <v>158</v>
      </c>
      <c r="I7" s="57" t="s">
        <v>157</v>
      </c>
    </row>
    <row r="8" spans="2:9" ht="12.75" customHeight="1">
      <c r="B8" s="53" t="s">
        <v>156</v>
      </c>
      <c r="C8" s="38">
        <f>C9+C13</f>
        <v>0</v>
      </c>
      <c r="D8" s="38">
        <f>D9+D13</f>
        <v>0</v>
      </c>
      <c r="E8" s="38">
        <f>E9+E13</f>
        <v>0</v>
      </c>
      <c r="F8" s="38">
        <f>F9+F13</f>
        <v>0</v>
      </c>
      <c r="G8" s="38">
        <f>G9+G13</f>
        <v>0</v>
      </c>
      <c r="H8" s="38">
        <f>H9+H13</f>
        <v>0</v>
      </c>
      <c r="I8" s="38">
        <f>I9+I13</f>
        <v>0</v>
      </c>
    </row>
    <row r="9" spans="2:9" ht="12.75" customHeight="1">
      <c r="B9" s="53" t="s">
        <v>155</v>
      </c>
      <c r="C9" s="38">
        <f>SUM(C10:C12)</f>
        <v>0</v>
      </c>
      <c r="D9" s="38">
        <f>SUM(D10:D12)</f>
        <v>0</v>
      </c>
      <c r="E9" s="38">
        <f>SUM(E10:E12)</f>
        <v>0</v>
      </c>
      <c r="F9" s="38">
        <f>SUM(F10:F12)</f>
        <v>0</v>
      </c>
      <c r="G9" s="38">
        <f>SUM(G10:G12)</f>
        <v>0</v>
      </c>
      <c r="H9" s="38">
        <f>SUM(H10:H12)</f>
        <v>0</v>
      </c>
      <c r="I9" s="38">
        <f>SUM(I10:I12)</f>
        <v>0</v>
      </c>
    </row>
    <row r="10" spans="2:9" ht="12.75">
      <c r="B10" s="56" t="s">
        <v>154</v>
      </c>
      <c r="C10" s="38">
        <v>0</v>
      </c>
      <c r="D10" s="38">
        <v>0</v>
      </c>
      <c r="E10" s="38">
        <v>0</v>
      </c>
      <c r="F10" s="38"/>
      <c r="G10" s="36">
        <v>0</v>
      </c>
      <c r="H10" s="38">
        <v>0</v>
      </c>
      <c r="I10" s="38">
        <v>0</v>
      </c>
    </row>
    <row r="11" spans="2:9" ht="12.75">
      <c r="B11" s="56" t="s">
        <v>153</v>
      </c>
      <c r="C11" s="36">
        <v>0</v>
      </c>
      <c r="D11" s="36">
        <v>0</v>
      </c>
      <c r="E11" s="36">
        <v>0</v>
      </c>
      <c r="F11" s="36"/>
      <c r="G11" s="36">
        <v>0</v>
      </c>
      <c r="H11" s="36">
        <v>0</v>
      </c>
      <c r="I11" s="36">
        <v>0</v>
      </c>
    </row>
    <row r="12" spans="2:9" ht="12.75">
      <c r="B12" s="56" t="s">
        <v>152</v>
      </c>
      <c r="C12" s="36">
        <v>0</v>
      </c>
      <c r="D12" s="36">
        <v>0</v>
      </c>
      <c r="E12" s="36">
        <v>0</v>
      </c>
      <c r="F12" s="36"/>
      <c r="G12" s="36">
        <v>0</v>
      </c>
      <c r="H12" s="36">
        <v>0</v>
      </c>
      <c r="I12" s="36">
        <v>0</v>
      </c>
    </row>
    <row r="13" spans="2:9" ht="12.75" customHeight="1">
      <c r="B13" s="53" t="s">
        <v>151</v>
      </c>
      <c r="C13" s="38">
        <f>SUM(C14:C16)</f>
        <v>0</v>
      </c>
      <c r="D13" s="38">
        <f>SUM(D14:D16)</f>
        <v>0</v>
      </c>
      <c r="E13" s="38">
        <f>SUM(E14:E16)</f>
        <v>0</v>
      </c>
      <c r="F13" s="38">
        <f>SUM(F14:F16)</f>
        <v>0</v>
      </c>
      <c r="G13" s="38">
        <f>SUM(G14:G16)</f>
        <v>0</v>
      </c>
      <c r="H13" s="38">
        <f>SUM(H14:H16)</f>
        <v>0</v>
      </c>
      <c r="I13" s="38">
        <f>SUM(I14:I16)</f>
        <v>0</v>
      </c>
    </row>
    <row r="14" spans="2:9" ht="12.75">
      <c r="B14" s="56" t="s">
        <v>150</v>
      </c>
      <c r="C14" s="38">
        <v>0</v>
      </c>
      <c r="D14" s="38">
        <v>0</v>
      </c>
      <c r="E14" s="38">
        <v>0</v>
      </c>
      <c r="F14" s="38"/>
      <c r="G14" s="36">
        <v>0</v>
      </c>
      <c r="H14" s="38">
        <v>0</v>
      </c>
      <c r="I14" s="38">
        <v>0</v>
      </c>
    </row>
    <row r="15" spans="2:9" ht="12.75">
      <c r="B15" s="56" t="s">
        <v>149</v>
      </c>
      <c r="C15" s="36">
        <v>0</v>
      </c>
      <c r="D15" s="36">
        <v>0</v>
      </c>
      <c r="E15" s="36">
        <v>0</v>
      </c>
      <c r="F15" s="36"/>
      <c r="G15" s="36">
        <v>0</v>
      </c>
      <c r="H15" s="36">
        <v>0</v>
      </c>
      <c r="I15" s="36">
        <v>0</v>
      </c>
    </row>
    <row r="16" spans="2:9" ht="12.75">
      <c r="B16" s="56" t="s">
        <v>148</v>
      </c>
      <c r="C16" s="36">
        <v>0</v>
      </c>
      <c r="D16" s="36">
        <v>0</v>
      </c>
      <c r="E16" s="36">
        <v>0</v>
      </c>
      <c r="F16" s="36"/>
      <c r="G16" s="36">
        <v>0</v>
      </c>
      <c r="H16" s="36">
        <v>0</v>
      </c>
      <c r="I16" s="36">
        <v>0</v>
      </c>
    </row>
    <row r="17" spans="2:9" ht="12.75">
      <c r="B17" s="53" t="s">
        <v>147</v>
      </c>
      <c r="C17" s="38">
        <v>8992245.09</v>
      </c>
      <c r="D17" s="54"/>
      <c r="E17" s="54"/>
      <c r="F17" s="54"/>
      <c r="G17" s="55">
        <v>1988166.9</v>
      </c>
      <c r="H17" s="54"/>
      <c r="I17" s="54"/>
    </row>
    <row r="18" spans="2:9" ht="12.75">
      <c r="B18" s="37"/>
      <c r="C18" s="36"/>
      <c r="D18" s="36"/>
      <c r="E18" s="36"/>
      <c r="F18" s="36"/>
      <c r="G18" s="36"/>
      <c r="H18" s="36"/>
      <c r="I18" s="36"/>
    </row>
    <row r="19" spans="2:9" ht="12.75" customHeight="1">
      <c r="B19" s="50" t="s">
        <v>146</v>
      </c>
      <c r="C19" s="38">
        <f>C8+C17</f>
        <v>8992245.09</v>
      </c>
      <c r="D19" s="38">
        <f>D8+D17</f>
        <v>0</v>
      </c>
      <c r="E19" s="38">
        <f>E8+E17</f>
        <v>0</v>
      </c>
      <c r="F19" s="38">
        <f>F8+F17</f>
        <v>0</v>
      </c>
      <c r="G19" s="38">
        <f>G8+G17</f>
        <v>1988166.9</v>
      </c>
      <c r="H19" s="38">
        <f>H8+H17</f>
        <v>0</v>
      </c>
      <c r="I19" s="38">
        <f>I8+I17</f>
        <v>0</v>
      </c>
    </row>
    <row r="20" spans="2:9" ht="12.75">
      <c r="B20" s="53"/>
      <c r="C20" s="38"/>
      <c r="D20" s="38"/>
      <c r="E20" s="38"/>
      <c r="F20" s="38"/>
      <c r="G20" s="38"/>
      <c r="H20" s="38"/>
      <c r="I20" s="38"/>
    </row>
    <row r="21" spans="2:9" ht="12.75" customHeight="1">
      <c r="B21" s="53" t="s">
        <v>145</v>
      </c>
      <c r="C21" s="38">
        <f>SUM(C22:C24)</f>
        <v>0</v>
      </c>
      <c r="D21" s="38">
        <f>SUM(D22:D24)</f>
        <v>0</v>
      </c>
      <c r="E21" s="38">
        <f>SUM(E22:E24)</f>
        <v>0</v>
      </c>
      <c r="F21" s="38">
        <f>SUM(F22:F24)</f>
        <v>0</v>
      </c>
      <c r="G21" s="38">
        <f>SUM(G22:G24)</f>
        <v>0</v>
      </c>
      <c r="H21" s="38">
        <f>SUM(H22:H24)</f>
        <v>0</v>
      </c>
      <c r="I21" s="38">
        <f>SUM(I22:I24)</f>
        <v>0</v>
      </c>
    </row>
    <row r="22" spans="2:9" ht="12.75" customHeight="1">
      <c r="B22" s="37" t="s">
        <v>144</v>
      </c>
      <c r="C22" s="36"/>
      <c r="D22" s="36"/>
      <c r="E22" s="36"/>
      <c r="F22" s="36"/>
      <c r="G22" s="36">
        <f>C22+D22-E22+F22</f>
        <v>0</v>
      </c>
      <c r="H22" s="36"/>
      <c r="I22" s="36"/>
    </row>
    <row r="23" spans="2:9" ht="12.75" customHeight="1">
      <c r="B23" s="37" t="s">
        <v>143</v>
      </c>
      <c r="C23" s="36"/>
      <c r="D23" s="36"/>
      <c r="E23" s="36"/>
      <c r="F23" s="36"/>
      <c r="G23" s="36">
        <f>C23+D23-E23+F23</f>
        <v>0</v>
      </c>
      <c r="H23" s="36"/>
      <c r="I23" s="36"/>
    </row>
    <row r="24" spans="2:9" ht="12.75" customHeight="1">
      <c r="B24" s="37" t="s">
        <v>142</v>
      </c>
      <c r="C24" s="36"/>
      <c r="D24" s="36"/>
      <c r="E24" s="36"/>
      <c r="F24" s="36"/>
      <c r="G24" s="36">
        <f>C24+D24-E24+F24</f>
        <v>0</v>
      </c>
      <c r="H24" s="36"/>
      <c r="I24" s="36"/>
    </row>
    <row r="25" spans="2:9" ht="12.75">
      <c r="B25" s="52"/>
      <c r="C25" s="51"/>
      <c r="D25" s="51"/>
      <c r="E25" s="51"/>
      <c r="F25" s="51"/>
      <c r="G25" s="51"/>
      <c r="H25" s="51"/>
      <c r="I25" s="51"/>
    </row>
    <row r="26" spans="2:9" ht="25.5">
      <c r="B26" s="50" t="s">
        <v>141</v>
      </c>
      <c r="C26" s="38">
        <f>SUM(C27:C29)</f>
        <v>0</v>
      </c>
      <c r="D26" s="38">
        <f>SUM(D27:D29)</f>
        <v>0</v>
      </c>
      <c r="E26" s="38">
        <f>SUM(E27:E29)</f>
        <v>0</v>
      </c>
      <c r="F26" s="38">
        <f>SUM(F27:F29)</f>
        <v>0</v>
      </c>
      <c r="G26" s="38">
        <f>SUM(G27:G29)</f>
        <v>0</v>
      </c>
      <c r="H26" s="38">
        <f>SUM(H27:H29)</f>
        <v>0</v>
      </c>
      <c r="I26" s="38">
        <f>SUM(I27:I29)</f>
        <v>0</v>
      </c>
    </row>
    <row r="27" spans="2:9" ht="12.75" customHeight="1">
      <c r="B27" s="37" t="s">
        <v>140</v>
      </c>
      <c r="C27" s="36"/>
      <c r="D27" s="36"/>
      <c r="E27" s="36"/>
      <c r="F27" s="36"/>
      <c r="G27" s="36">
        <f>C27+D27-E27+F27</f>
        <v>0</v>
      </c>
      <c r="H27" s="36"/>
      <c r="I27" s="36"/>
    </row>
    <row r="28" spans="2:9" ht="12.75" customHeight="1">
      <c r="B28" s="37" t="s">
        <v>139</v>
      </c>
      <c r="C28" s="36"/>
      <c r="D28" s="36"/>
      <c r="E28" s="36"/>
      <c r="F28" s="36"/>
      <c r="G28" s="36">
        <f>C28+D28-E28+F28</f>
        <v>0</v>
      </c>
      <c r="H28" s="36"/>
      <c r="I28" s="36"/>
    </row>
    <row r="29" spans="2:9" ht="12.75" customHeight="1">
      <c r="B29" s="37" t="s">
        <v>138</v>
      </c>
      <c r="C29" s="36"/>
      <c r="D29" s="36"/>
      <c r="E29" s="36"/>
      <c r="F29" s="36"/>
      <c r="G29" s="36">
        <f>C29+D29-E29+F29</f>
        <v>0</v>
      </c>
      <c r="H29" s="36"/>
      <c r="I29" s="36"/>
    </row>
    <row r="30" spans="2:9" ht="13.5" thickBot="1">
      <c r="B30" s="49"/>
      <c r="C30" s="48"/>
      <c r="D30" s="48"/>
      <c r="E30" s="48"/>
      <c r="F30" s="48"/>
      <c r="G30" s="48"/>
      <c r="H30" s="48"/>
      <c r="I30" s="48"/>
    </row>
    <row r="31" spans="2:9" ht="18.75" customHeight="1">
      <c r="B31" s="47" t="s">
        <v>137</v>
      </c>
      <c r="C31" s="47"/>
      <c r="D31" s="47"/>
      <c r="E31" s="47"/>
      <c r="F31" s="47"/>
      <c r="G31" s="47"/>
      <c r="H31" s="47"/>
      <c r="I31" s="47"/>
    </row>
    <row r="32" spans="2:9" ht="12.75">
      <c r="B32" s="46" t="s">
        <v>136</v>
      </c>
      <c r="C32" s="33"/>
      <c r="D32" s="45"/>
      <c r="E32" s="45"/>
      <c r="F32" s="45"/>
      <c r="G32" s="45"/>
      <c r="H32" s="45"/>
      <c r="I32" s="45"/>
    </row>
    <row r="33" spans="2:9" ht="13.5" thickBot="1">
      <c r="B33" s="44"/>
      <c r="C33" s="33"/>
      <c r="D33" s="33"/>
      <c r="E33" s="33"/>
      <c r="F33" s="33"/>
      <c r="G33" s="33"/>
      <c r="H33" s="33"/>
      <c r="I33" s="33"/>
    </row>
    <row r="34" spans="2:9" ht="38.25" customHeight="1">
      <c r="B34" s="43" t="s">
        <v>135</v>
      </c>
      <c r="C34" s="43" t="s">
        <v>134</v>
      </c>
      <c r="D34" s="43" t="s">
        <v>133</v>
      </c>
      <c r="E34" s="42" t="s">
        <v>132</v>
      </c>
      <c r="F34" s="43" t="s">
        <v>131</v>
      </c>
      <c r="G34" s="42" t="s">
        <v>130</v>
      </c>
      <c r="H34" s="33"/>
      <c r="I34" s="33"/>
    </row>
    <row r="35" spans="2:9" ht="15.75" customHeight="1" thickBot="1">
      <c r="B35" s="41"/>
      <c r="C35" s="41"/>
      <c r="D35" s="41"/>
      <c r="E35" s="40" t="s">
        <v>129</v>
      </c>
      <c r="F35" s="41"/>
      <c r="G35" s="40" t="s">
        <v>128</v>
      </c>
      <c r="H35" s="33"/>
      <c r="I35" s="33"/>
    </row>
    <row r="36" spans="2:9" ht="12.75">
      <c r="B36" s="39" t="s">
        <v>127</v>
      </c>
      <c r="C36" s="38">
        <f>SUM(C37:C39)</f>
        <v>0</v>
      </c>
      <c r="D36" s="38">
        <f>SUM(D37:D39)</f>
        <v>0</v>
      </c>
      <c r="E36" s="38">
        <f>SUM(E37:E39)</f>
        <v>0</v>
      </c>
      <c r="F36" s="38">
        <f>SUM(F37:F39)</f>
        <v>0</v>
      </c>
      <c r="G36" s="38">
        <f>SUM(G37:G39)</f>
        <v>0</v>
      </c>
      <c r="H36" s="33"/>
      <c r="I36" s="33"/>
    </row>
    <row r="37" spans="2:9" ht="12.75">
      <c r="B37" s="37" t="s">
        <v>126</v>
      </c>
      <c r="C37" s="36"/>
      <c r="D37" s="36"/>
      <c r="E37" s="36"/>
      <c r="F37" s="36"/>
      <c r="G37" s="36"/>
      <c r="H37" s="33"/>
      <c r="I37" s="33"/>
    </row>
    <row r="38" spans="2:9" ht="12.75">
      <c r="B38" s="37" t="s">
        <v>125</v>
      </c>
      <c r="C38" s="36"/>
      <c r="D38" s="36"/>
      <c r="E38" s="36"/>
      <c r="F38" s="36"/>
      <c r="G38" s="36"/>
      <c r="H38" s="33"/>
      <c r="I38" s="33"/>
    </row>
    <row r="39" spans="2:9" ht="13.5" thickBot="1">
      <c r="B39" s="35" t="s">
        <v>124</v>
      </c>
      <c r="C39" s="34"/>
      <c r="D39" s="34"/>
      <c r="E39" s="34"/>
      <c r="F39" s="34"/>
      <c r="G39" s="34"/>
      <c r="H39" s="33"/>
      <c r="I39" s="3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O17" sqref="O1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13" max="13" width="2.7109375" style="0" customWidth="1"/>
  </cols>
  <sheetData>
    <row r="1" ht="15.75" thickBot="1"/>
    <row r="2" spans="2:12" ht="15.75" thickBot="1">
      <c r="B2" s="64" t="s">
        <v>120</v>
      </c>
      <c r="C2" s="63"/>
      <c r="D2" s="63"/>
      <c r="E2" s="63"/>
      <c r="F2" s="63"/>
      <c r="G2" s="63"/>
      <c r="H2" s="63"/>
      <c r="I2" s="63"/>
      <c r="J2" s="63"/>
      <c r="K2" s="63"/>
      <c r="L2" s="62"/>
    </row>
    <row r="3" spans="2:12" ht="15.75" thickBot="1">
      <c r="B3" s="61" t="s">
        <v>201</v>
      </c>
      <c r="C3" s="60"/>
      <c r="D3" s="60"/>
      <c r="E3" s="60"/>
      <c r="F3" s="60"/>
      <c r="G3" s="60"/>
      <c r="H3" s="60"/>
      <c r="I3" s="60"/>
      <c r="J3" s="60"/>
      <c r="K3" s="60"/>
      <c r="L3" s="59"/>
    </row>
    <row r="4" spans="2:12" ht="15.75" thickBot="1">
      <c r="B4" s="61" t="s">
        <v>173</v>
      </c>
      <c r="C4" s="60"/>
      <c r="D4" s="60"/>
      <c r="E4" s="60"/>
      <c r="F4" s="60"/>
      <c r="G4" s="60"/>
      <c r="H4" s="60"/>
      <c r="I4" s="60"/>
      <c r="J4" s="60"/>
      <c r="K4" s="60"/>
      <c r="L4" s="59"/>
    </row>
    <row r="5" spans="2:12" ht="15.75" thickBot="1">
      <c r="B5" s="61" t="s">
        <v>1</v>
      </c>
      <c r="C5" s="60"/>
      <c r="D5" s="60"/>
      <c r="E5" s="60"/>
      <c r="F5" s="60"/>
      <c r="G5" s="60"/>
      <c r="H5" s="60"/>
      <c r="I5" s="60"/>
      <c r="J5" s="60"/>
      <c r="K5" s="60"/>
      <c r="L5" s="59"/>
    </row>
    <row r="6" spans="2:12" ht="102">
      <c r="B6" s="73" t="s">
        <v>200</v>
      </c>
      <c r="C6" s="72" t="s">
        <v>199</v>
      </c>
      <c r="D6" s="72" t="s">
        <v>198</v>
      </c>
      <c r="E6" s="72" t="s">
        <v>197</v>
      </c>
      <c r="F6" s="72" t="s">
        <v>196</v>
      </c>
      <c r="G6" s="72" t="s">
        <v>195</v>
      </c>
      <c r="H6" s="72" t="s">
        <v>194</v>
      </c>
      <c r="I6" s="72" t="s">
        <v>193</v>
      </c>
      <c r="J6" s="72" t="s">
        <v>192</v>
      </c>
      <c r="K6" s="72" t="s">
        <v>191</v>
      </c>
      <c r="L6" s="72" t="s">
        <v>190</v>
      </c>
    </row>
    <row r="7" spans="2:12" ht="15.75" thickBot="1">
      <c r="B7" s="57" t="s">
        <v>164</v>
      </c>
      <c r="C7" s="57" t="s">
        <v>163</v>
      </c>
      <c r="D7" s="57" t="s">
        <v>162</v>
      </c>
      <c r="E7" s="57" t="s">
        <v>161</v>
      </c>
      <c r="F7" s="57" t="s">
        <v>160</v>
      </c>
      <c r="G7" s="57" t="s">
        <v>189</v>
      </c>
      <c r="H7" s="57" t="s">
        <v>158</v>
      </c>
      <c r="I7" s="57" t="s">
        <v>157</v>
      </c>
      <c r="J7" s="57" t="s">
        <v>188</v>
      </c>
      <c r="K7" s="57" t="s">
        <v>187</v>
      </c>
      <c r="L7" s="57" t="s">
        <v>186</v>
      </c>
    </row>
    <row r="8" spans="2:12" ht="15">
      <c r="B8" s="71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2" ht="25.5">
      <c r="B9" s="67" t="s">
        <v>185</v>
      </c>
      <c r="C9" s="38">
        <f>SUM(C10:C13)</f>
        <v>0</v>
      </c>
      <c r="D9" s="38">
        <f>SUM(D10:D13)</f>
        <v>0</v>
      </c>
      <c r="E9" s="38">
        <f>SUM(E10:E13)</f>
        <v>0</v>
      </c>
      <c r="F9" s="38">
        <f>SUM(F10:F13)</f>
        <v>0</v>
      </c>
      <c r="G9" s="38">
        <f>SUM(G10:G13)</f>
        <v>0</v>
      </c>
      <c r="H9" s="38">
        <f>SUM(H10:H13)</f>
        <v>0</v>
      </c>
      <c r="I9" s="38">
        <f>SUM(I10:I13)</f>
        <v>0</v>
      </c>
      <c r="J9" s="38">
        <f>SUM(J10:J13)</f>
        <v>0</v>
      </c>
      <c r="K9" s="38">
        <f>SUM(K10:K13)</f>
        <v>0</v>
      </c>
      <c r="L9" s="38">
        <f>SUM(L10:L13)</f>
        <v>0</v>
      </c>
    </row>
    <row r="10" spans="2:12" ht="15">
      <c r="B10" s="69" t="s">
        <v>184</v>
      </c>
      <c r="C10" s="36"/>
      <c r="D10" s="36"/>
      <c r="E10" s="36"/>
      <c r="F10" s="36"/>
      <c r="G10" s="36"/>
      <c r="H10" s="36"/>
      <c r="I10" s="36"/>
      <c r="J10" s="36"/>
      <c r="K10" s="36"/>
      <c r="L10" s="36">
        <f>F10-K10</f>
        <v>0</v>
      </c>
    </row>
    <row r="11" spans="2:12" ht="15">
      <c r="B11" s="69" t="s">
        <v>183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f>F11-K11</f>
        <v>0</v>
      </c>
    </row>
    <row r="12" spans="2:12" ht="15">
      <c r="B12" s="69" t="s">
        <v>182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f>F12-K12</f>
        <v>0</v>
      </c>
    </row>
    <row r="13" spans="2:12" ht="15">
      <c r="B13" s="69" t="s">
        <v>181</v>
      </c>
      <c r="C13" s="36"/>
      <c r="D13" s="36"/>
      <c r="E13" s="36"/>
      <c r="F13" s="36"/>
      <c r="G13" s="36"/>
      <c r="H13" s="36"/>
      <c r="I13" s="36"/>
      <c r="J13" s="36"/>
      <c r="K13" s="36"/>
      <c r="L13" s="36">
        <f>F13-K13</f>
        <v>0</v>
      </c>
    </row>
    <row r="14" spans="2:12" ht="15">
      <c r="B14" s="68"/>
      <c r="C14" s="36"/>
      <c r="D14" s="36"/>
      <c r="E14" s="36"/>
      <c r="F14" s="36"/>
      <c r="G14" s="36"/>
      <c r="H14" s="36"/>
      <c r="I14" s="36"/>
      <c r="J14" s="36"/>
      <c r="K14" s="36"/>
      <c r="L14" s="36">
        <f>F14-K14</f>
        <v>0</v>
      </c>
    </row>
    <row r="15" spans="2:12" ht="15">
      <c r="B15" s="67" t="s">
        <v>180</v>
      </c>
      <c r="C15" s="38">
        <f>SUM(C16:C19)</f>
        <v>0</v>
      </c>
      <c r="D15" s="38">
        <f>SUM(D16:D19)</f>
        <v>0</v>
      </c>
      <c r="E15" s="38">
        <f>SUM(E16:E19)</f>
        <v>0</v>
      </c>
      <c r="F15" s="38">
        <f>SUM(F16:F19)</f>
        <v>0</v>
      </c>
      <c r="G15" s="38">
        <f>SUM(G16:G19)</f>
        <v>0</v>
      </c>
      <c r="H15" s="38">
        <f>SUM(H16:H19)</f>
        <v>0</v>
      </c>
      <c r="I15" s="38">
        <f>SUM(I16:I19)</f>
        <v>0</v>
      </c>
      <c r="J15" s="38">
        <f>SUM(J16:J19)</f>
        <v>0</v>
      </c>
      <c r="K15" s="38">
        <f>SUM(K16:K19)</f>
        <v>0</v>
      </c>
      <c r="L15" s="38">
        <f>SUM(L16:L19)</f>
        <v>0</v>
      </c>
    </row>
    <row r="16" spans="2:12" ht="15">
      <c r="B16" s="69" t="s">
        <v>179</v>
      </c>
      <c r="C16" s="36"/>
      <c r="D16" s="36"/>
      <c r="E16" s="36"/>
      <c r="F16" s="36"/>
      <c r="G16" s="36"/>
      <c r="H16" s="36"/>
      <c r="I16" s="36"/>
      <c r="J16" s="36"/>
      <c r="K16" s="36"/>
      <c r="L16" s="36">
        <f>F16-K16</f>
        <v>0</v>
      </c>
    </row>
    <row r="17" spans="2:12" ht="15">
      <c r="B17" s="69" t="s">
        <v>178</v>
      </c>
      <c r="C17" s="36"/>
      <c r="D17" s="36"/>
      <c r="E17" s="36"/>
      <c r="F17" s="36"/>
      <c r="G17" s="36"/>
      <c r="H17" s="36"/>
      <c r="I17" s="36"/>
      <c r="J17" s="36"/>
      <c r="K17" s="36"/>
      <c r="L17" s="36">
        <f>F17-K17</f>
        <v>0</v>
      </c>
    </row>
    <row r="18" spans="2:12" ht="15">
      <c r="B18" s="69" t="s">
        <v>177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f>F18-K18</f>
        <v>0</v>
      </c>
    </row>
    <row r="19" spans="2:12" ht="15">
      <c r="B19" s="69" t="s">
        <v>176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f>F19-K19</f>
        <v>0</v>
      </c>
    </row>
    <row r="20" spans="2:12" ht="15">
      <c r="B20" s="68"/>
      <c r="C20" s="36"/>
      <c r="D20" s="36"/>
      <c r="E20" s="36"/>
      <c r="F20" s="36"/>
      <c r="G20" s="36"/>
      <c r="H20" s="36"/>
      <c r="I20" s="36"/>
      <c r="J20" s="36"/>
      <c r="K20" s="36"/>
      <c r="L20" s="36">
        <f>F20-K20</f>
        <v>0</v>
      </c>
    </row>
    <row r="21" spans="2:12" ht="38.25">
      <c r="B21" s="67" t="s">
        <v>175</v>
      </c>
      <c r="C21" s="38">
        <f>C9+C15</f>
        <v>0</v>
      </c>
      <c r="D21" s="38">
        <f>D9+D15</f>
        <v>0</v>
      </c>
      <c r="E21" s="38">
        <f>E9+E15</f>
        <v>0</v>
      </c>
      <c r="F21" s="38">
        <f>F9+F15</f>
        <v>0</v>
      </c>
      <c r="G21" s="38">
        <f>G9+G15</f>
        <v>0</v>
      </c>
      <c r="H21" s="38">
        <f>H9+H15</f>
        <v>0</v>
      </c>
      <c r="I21" s="38">
        <f>I9+I15</f>
        <v>0</v>
      </c>
      <c r="J21" s="38">
        <f>J9+J15</f>
        <v>0</v>
      </c>
      <c r="K21" s="38">
        <f>K9+K15</f>
        <v>0</v>
      </c>
      <c r="L21" s="38">
        <f>L9+L15</f>
        <v>0</v>
      </c>
    </row>
    <row r="22" spans="2:12" ht="15.75" thickBot="1">
      <c r="B22" s="66"/>
      <c r="C22" s="65"/>
      <c r="D22" s="65"/>
      <c r="E22" s="65"/>
      <c r="F22" s="65"/>
      <c r="G22" s="65"/>
      <c r="H22" s="65"/>
      <c r="I22" s="65"/>
      <c r="J22" s="65"/>
      <c r="K22" s="65"/>
      <c r="L22" s="6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7"/>
  <sheetViews>
    <sheetView view="pageBreakPreview" zoomScale="60" zoomScalePageLayoutView="0" workbookViewId="0" topLeftCell="A1">
      <pane ySplit="7" topLeftCell="A47" activePane="bottomLeft" state="frozen"/>
      <selection pane="topLeft" activeCell="A1" sqref="A1"/>
      <selection pane="bottomLeft" activeCell="E21" sqref="E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2.75">
      <c r="B1" s="23" t="s">
        <v>120</v>
      </c>
      <c r="C1" s="24"/>
      <c r="D1" s="24"/>
      <c r="E1" s="25"/>
    </row>
    <row r="2" spans="2:5" ht="12.75">
      <c r="B2" s="125" t="s">
        <v>247</v>
      </c>
      <c r="C2" s="124"/>
      <c r="D2" s="124"/>
      <c r="E2" s="123"/>
    </row>
    <row r="3" spans="2:5" ht="12.75">
      <c r="B3" s="125" t="s">
        <v>173</v>
      </c>
      <c r="C3" s="124"/>
      <c r="D3" s="124"/>
      <c r="E3" s="123"/>
    </row>
    <row r="4" spans="2:5" ht="13.5" thickBot="1">
      <c r="B4" s="122" t="s">
        <v>1</v>
      </c>
      <c r="C4" s="121"/>
      <c r="D4" s="121"/>
      <c r="E4" s="120"/>
    </row>
    <row r="5" spans="2:5" ht="13.5" thickBot="1">
      <c r="B5" s="119"/>
      <c r="C5" s="119"/>
      <c r="D5" s="119"/>
      <c r="E5" s="119"/>
    </row>
    <row r="6" spans="2:5" ht="12.75">
      <c r="B6" s="118" t="s">
        <v>2</v>
      </c>
      <c r="C6" s="21" t="s">
        <v>228</v>
      </c>
      <c r="D6" s="117" t="s">
        <v>216</v>
      </c>
      <c r="E6" s="21" t="s">
        <v>215</v>
      </c>
    </row>
    <row r="7" spans="2:5" ht="13.5" thickBot="1">
      <c r="B7" s="116"/>
      <c r="C7" s="22" t="s">
        <v>246</v>
      </c>
      <c r="D7" s="115"/>
      <c r="E7" s="22" t="s">
        <v>245</v>
      </c>
    </row>
    <row r="8" spans="2:5" ht="12.75">
      <c r="B8" s="104" t="s">
        <v>244</v>
      </c>
      <c r="C8" s="103">
        <f>SUM(C9:C11)</f>
        <v>1019001321.28</v>
      </c>
      <c r="D8" s="103">
        <f>SUM(D9:D11)</f>
        <v>615916799.74</v>
      </c>
      <c r="E8" s="103">
        <f>SUM(E9:E11)</f>
        <v>615916799.74</v>
      </c>
    </row>
    <row r="9" spans="2:5" ht="12.75">
      <c r="B9" s="107" t="s">
        <v>243</v>
      </c>
      <c r="C9" s="105">
        <v>315909000</v>
      </c>
      <c r="D9" s="105">
        <v>174862237.04</v>
      </c>
      <c r="E9" s="105">
        <v>174862237.04</v>
      </c>
    </row>
    <row r="10" spans="2:5" ht="12.75">
      <c r="B10" s="107" t="s">
        <v>213</v>
      </c>
      <c r="C10" s="105">
        <v>703092321.28</v>
      </c>
      <c r="D10" s="105">
        <v>441054562.7</v>
      </c>
      <c r="E10" s="105">
        <v>441054562.7</v>
      </c>
    </row>
    <row r="11" spans="2:5" ht="12.75">
      <c r="B11" s="107" t="s">
        <v>242</v>
      </c>
      <c r="C11" s="105">
        <f>C47</f>
        <v>0</v>
      </c>
      <c r="D11" s="105">
        <f>D47</f>
        <v>0</v>
      </c>
      <c r="E11" s="105">
        <f>E47</f>
        <v>0</v>
      </c>
    </row>
    <row r="12" spans="2:5" ht="12.75">
      <c r="B12" s="104"/>
      <c r="C12" s="105"/>
      <c r="D12" s="105"/>
      <c r="E12" s="105"/>
    </row>
    <row r="13" spans="2:5" ht="15">
      <c r="B13" s="104" t="s">
        <v>241</v>
      </c>
      <c r="C13" s="103">
        <f>SUM(C14:C15)</f>
        <v>1019001321.28</v>
      </c>
      <c r="D13" s="103">
        <f>SUM(D14:D15)</f>
        <v>290046481.8</v>
      </c>
      <c r="E13" s="103">
        <f>SUM(E14:E15)</f>
        <v>290046481.8</v>
      </c>
    </row>
    <row r="14" spans="2:5" ht="12.75">
      <c r="B14" s="107" t="s">
        <v>222</v>
      </c>
      <c r="C14" s="105">
        <v>315909000</v>
      </c>
      <c r="D14" s="105">
        <v>82766224.95</v>
      </c>
      <c r="E14" s="105">
        <v>82766224.95</v>
      </c>
    </row>
    <row r="15" spans="2:5" ht="12.75">
      <c r="B15" s="107" t="s">
        <v>240</v>
      </c>
      <c r="C15" s="105">
        <v>703092321.28</v>
      </c>
      <c r="D15" s="105">
        <v>207280256.85</v>
      </c>
      <c r="E15" s="105">
        <v>207280256.85</v>
      </c>
    </row>
    <row r="16" spans="2:5" ht="12.75">
      <c r="B16" s="106"/>
      <c r="C16" s="105"/>
      <c r="D16" s="105"/>
      <c r="E16" s="105"/>
    </row>
    <row r="17" spans="2:5" ht="12.75">
      <c r="B17" s="104" t="s">
        <v>239</v>
      </c>
      <c r="C17" s="114">
        <v>0</v>
      </c>
      <c r="D17" s="103">
        <f>SUM(D18:D19)</f>
        <v>0</v>
      </c>
      <c r="E17" s="103">
        <f>SUM(E18:E19)</f>
        <v>0</v>
      </c>
    </row>
    <row r="18" spans="2:5" ht="12.75">
      <c r="B18" s="107" t="s">
        <v>221</v>
      </c>
      <c r="C18" s="114">
        <v>0</v>
      </c>
      <c r="D18" s="105">
        <v>0</v>
      </c>
      <c r="E18" s="105">
        <v>0</v>
      </c>
    </row>
    <row r="19" spans="2:5" ht="12.75">
      <c r="B19" s="107" t="s">
        <v>208</v>
      </c>
      <c r="C19" s="114">
        <v>0</v>
      </c>
      <c r="D19" s="105">
        <v>0</v>
      </c>
      <c r="E19" s="105">
        <v>0</v>
      </c>
    </row>
    <row r="20" spans="2:5" ht="12.75">
      <c r="B20" s="106"/>
      <c r="C20" s="105"/>
      <c r="D20" s="105"/>
      <c r="E20" s="105"/>
    </row>
    <row r="21" spans="2:5" ht="12.75">
      <c r="B21" s="104" t="s">
        <v>238</v>
      </c>
      <c r="C21" s="103">
        <f>C8-C13+C17</f>
        <v>0</v>
      </c>
      <c r="D21" s="104">
        <f>D8-D13+D17</f>
        <v>325870317.94</v>
      </c>
      <c r="E21" s="104">
        <f>E8-E13+E17</f>
        <v>325870317.94</v>
      </c>
    </row>
    <row r="22" spans="2:5" ht="12.75">
      <c r="B22" s="104"/>
      <c r="C22" s="105"/>
      <c r="D22" s="106"/>
      <c r="E22" s="106"/>
    </row>
    <row r="23" spans="2:5" ht="12.75">
      <c r="B23" s="104" t="s">
        <v>237</v>
      </c>
      <c r="C23" s="103">
        <f>C21-C11</f>
        <v>0</v>
      </c>
      <c r="D23" s="104">
        <f>D21-D11</f>
        <v>325870317.94</v>
      </c>
      <c r="E23" s="104">
        <f>E21-E11</f>
        <v>325870317.94</v>
      </c>
    </row>
    <row r="24" spans="2:5" ht="12.75">
      <c r="B24" s="104"/>
      <c r="C24" s="105"/>
      <c r="D24" s="106"/>
      <c r="E24" s="106"/>
    </row>
    <row r="25" spans="2:5" ht="25.5">
      <c r="B25" s="104" t="s">
        <v>236</v>
      </c>
      <c r="C25" s="103">
        <f>C23-C17</f>
        <v>0</v>
      </c>
      <c r="D25" s="103">
        <f>D23-D17</f>
        <v>325870317.94</v>
      </c>
      <c r="E25" s="103">
        <f>E23-E17</f>
        <v>325870317.94</v>
      </c>
    </row>
    <row r="26" spans="2:5" ht="13.5" thickBot="1">
      <c r="B26" s="113"/>
      <c r="C26" s="112"/>
      <c r="D26" s="112"/>
      <c r="E26" s="112"/>
    </row>
    <row r="27" spans="2:5" ht="13.5" thickBot="1">
      <c r="B27" s="111"/>
      <c r="C27" s="111"/>
      <c r="D27" s="111"/>
      <c r="E27" s="111"/>
    </row>
    <row r="28" spans="2:5" ht="13.5" thickBot="1">
      <c r="B28" s="110" t="s">
        <v>218</v>
      </c>
      <c r="C28" s="109" t="s">
        <v>227</v>
      </c>
      <c r="D28" s="109" t="s">
        <v>216</v>
      </c>
      <c r="E28" s="109" t="s">
        <v>214</v>
      </c>
    </row>
    <row r="29" spans="2:5" ht="12.75">
      <c r="B29" s="108"/>
      <c r="C29" s="105"/>
      <c r="D29" s="105"/>
      <c r="E29" s="105"/>
    </row>
    <row r="30" spans="2:5" ht="12.75">
      <c r="B30" s="104" t="s">
        <v>235</v>
      </c>
      <c r="C30" s="103">
        <f>SUM(C31:C32)</f>
        <v>0</v>
      </c>
      <c r="D30" s="104">
        <f>SUM(D31:D32)</f>
        <v>0</v>
      </c>
      <c r="E30" s="104">
        <f>SUM(E31:E32)</f>
        <v>0</v>
      </c>
    </row>
    <row r="31" spans="2:5" ht="12.75">
      <c r="B31" s="107" t="s">
        <v>234</v>
      </c>
      <c r="C31" s="105">
        <v>0</v>
      </c>
      <c r="D31" s="106">
        <v>0</v>
      </c>
      <c r="E31" s="106">
        <v>0</v>
      </c>
    </row>
    <row r="32" spans="2:5" ht="12.75">
      <c r="B32" s="107" t="s">
        <v>233</v>
      </c>
      <c r="C32" s="105">
        <v>0</v>
      </c>
      <c r="D32" s="106">
        <v>0</v>
      </c>
      <c r="E32" s="106">
        <v>0</v>
      </c>
    </row>
    <row r="33" spans="2:5" ht="12.75">
      <c r="B33" s="104"/>
      <c r="C33" s="105"/>
      <c r="D33" s="105"/>
      <c r="E33" s="105"/>
    </row>
    <row r="34" spans="2:5" ht="12.75">
      <c r="B34" s="104" t="s">
        <v>232</v>
      </c>
      <c r="C34" s="103">
        <f>C25-C30</f>
        <v>0</v>
      </c>
      <c r="D34" s="103">
        <f>D25-D30</f>
        <v>325870317.94</v>
      </c>
      <c r="E34" s="103">
        <f>E25-E30</f>
        <v>325870317.94</v>
      </c>
    </row>
    <row r="35" spans="2:5" ht="13.5" thickBot="1">
      <c r="B35" s="102"/>
      <c r="C35" s="101"/>
      <c r="D35" s="101"/>
      <c r="E35" s="101"/>
    </row>
    <row r="36" spans="2:5" ht="13.5" thickBot="1">
      <c r="B36" s="99"/>
      <c r="C36" s="99"/>
      <c r="D36" s="99"/>
      <c r="E36" s="99"/>
    </row>
    <row r="37" spans="2:5" ht="12.75">
      <c r="B37" s="98" t="s">
        <v>218</v>
      </c>
      <c r="C37" s="97" t="s">
        <v>217</v>
      </c>
      <c r="D37" s="96" t="s">
        <v>216</v>
      </c>
      <c r="E37" s="95" t="s">
        <v>215</v>
      </c>
    </row>
    <row r="38" spans="2:5" ht="13.5" thickBot="1">
      <c r="B38" s="94"/>
      <c r="C38" s="93"/>
      <c r="D38" s="92"/>
      <c r="E38" s="91" t="s">
        <v>214</v>
      </c>
    </row>
    <row r="39" spans="2:5" ht="12.75">
      <c r="B39" s="90"/>
      <c r="C39" s="84"/>
      <c r="D39" s="84"/>
      <c r="E39" s="84"/>
    </row>
    <row r="40" spans="2:5" ht="12.75">
      <c r="B40" s="80" t="s">
        <v>231</v>
      </c>
      <c r="C40" s="81">
        <f>SUM(C41:C42)</f>
        <v>0</v>
      </c>
      <c r="D40" s="81">
        <f>SUM(D41:D42)</f>
        <v>0</v>
      </c>
      <c r="E40" s="81">
        <f>SUM(E41:E42)</f>
        <v>0</v>
      </c>
    </row>
    <row r="41" spans="2:5" ht="12.75">
      <c r="B41" s="88" t="s">
        <v>224</v>
      </c>
      <c r="C41" s="84">
        <v>0</v>
      </c>
      <c r="D41" s="87">
        <v>0</v>
      </c>
      <c r="E41" s="87">
        <v>0</v>
      </c>
    </row>
    <row r="42" spans="2:5" ht="12.75">
      <c r="B42" s="88" t="s">
        <v>211</v>
      </c>
      <c r="C42" s="84">
        <v>0</v>
      </c>
      <c r="D42" s="87">
        <v>0</v>
      </c>
      <c r="E42" s="87">
        <v>0</v>
      </c>
    </row>
    <row r="43" spans="2:5" ht="12.75">
      <c r="B43" s="80" t="s">
        <v>230</v>
      </c>
      <c r="C43" s="81">
        <f>SUM(C44:C45)</f>
        <v>0</v>
      </c>
      <c r="D43" s="81">
        <f>SUM(D44:D45)</f>
        <v>0</v>
      </c>
      <c r="E43" s="81">
        <f>SUM(E44:E45)</f>
        <v>0</v>
      </c>
    </row>
    <row r="44" spans="2:5" ht="12.75">
      <c r="B44" s="88" t="s">
        <v>223</v>
      </c>
      <c r="C44" s="84">
        <v>0</v>
      </c>
      <c r="D44" s="87">
        <v>0</v>
      </c>
      <c r="E44" s="87">
        <v>0</v>
      </c>
    </row>
    <row r="45" spans="2:5" ht="12.75">
      <c r="B45" s="88" t="s">
        <v>210</v>
      </c>
      <c r="C45" s="84">
        <v>0</v>
      </c>
      <c r="D45" s="87">
        <v>0</v>
      </c>
      <c r="E45" s="87">
        <v>0</v>
      </c>
    </row>
    <row r="46" spans="2:5" ht="12.75">
      <c r="B46" s="80"/>
      <c r="C46" s="84"/>
      <c r="D46" s="84"/>
      <c r="E46" s="84"/>
    </row>
    <row r="47" spans="2:5" ht="12.75">
      <c r="B47" s="80" t="s">
        <v>229</v>
      </c>
      <c r="C47" s="81">
        <f>C40-C43</f>
        <v>0</v>
      </c>
      <c r="D47" s="80">
        <f>D40-D43</f>
        <v>0</v>
      </c>
      <c r="E47" s="80">
        <f>E40-E43</f>
        <v>0</v>
      </c>
    </row>
    <row r="48" spans="2:5" ht="13.5" thickBot="1">
      <c r="B48" s="78"/>
      <c r="C48" s="79"/>
      <c r="D48" s="78"/>
      <c r="E48" s="78"/>
    </row>
    <row r="49" spans="2:5" ht="13.5" thickBot="1">
      <c r="B49" s="99"/>
      <c r="C49" s="99"/>
      <c r="D49" s="99"/>
      <c r="E49" s="99"/>
    </row>
    <row r="50" spans="2:5" ht="12.75">
      <c r="B50" s="98" t="s">
        <v>218</v>
      </c>
      <c r="C50" s="95" t="s">
        <v>228</v>
      </c>
      <c r="D50" s="96" t="s">
        <v>216</v>
      </c>
      <c r="E50" s="95" t="s">
        <v>215</v>
      </c>
    </row>
    <row r="51" spans="2:5" ht="13.5" thickBot="1">
      <c r="B51" s="94"/>
      <c r="C51" s="91" t="s">
        <v>227</v>
      </c>
      <c r="D51" s="92"/>
      <c r="E51" s="91" t="s">
        <v>214</v>
      </c>
    </row>
    <row r="52" spans="2:5" ht="12.75">
      <c r="B52" s="90"/>
      <c r="C52" s="84"/>
      <c r="D52" s="84"/>
      <c r="E52" s="84"/>
    </row>
    <row r="53" spans="2:5" ht="12.75">
      <c r="B53" s="87" t="s">
        <v>226</v>
      </c>
      <c r="C53" s="84">
        <f>C9</f>
        <v>315909000</v>
      </c>
      <c r="D53" s="87">
        <f>D9</f>
        <v>174862237.04</v>
      </c>
      <c r="E53" s="87">
        <f>E9</f>
        <v>174862237.04</v>
      </c>
    </row>
    <row r="54" spans="2:5" ht="12.75">
      <c r="B54" s="87"/>
      <c r="C54" s="84"/>
      <c r="D54" s="87"/>
      <c r="E54" s="87"/>
    </row>
    <row r="55" spans="2:5" ht="12.75">
      <c r="B55" s="100" t="s">
        <v>225</v>
      </c>
      <c r="C55" s="84">
        <f>C41-C44</f>
        <v>0</v>
      </c>
      <c r="D55" s="87">
        <f>D41-D44</f>
        <v>0</v>
      </c>
      <c r="E55" s="87">
        <f>E41-E44</f>
        <v>0</v>
      </c>
    </row>
    <row r="56" spans="2:5" ht="12.75">
      <c r="B56" s="88" t="s">
        <v>224</v>
      </c>
      <c r="C56" s="84">
        <f>C41</f>
        <v>0</v>
      </c>
      <c r="D56" s="87">
        <f>D41</f>
        <v>0</v>
      </c>
      <c r="E56" s="87">
        <f>E41</f>
        <v>0</v>
      </c>
    </row>
    <row r="57" spans="2:5" ht="12.75">
      <c r="B57" s="88" t="s">
        <v>223</v>
      </c>
      <c r="C57" s="84">
        <f>C44</f>
        <v>0</v>
      </c>
      <c r="D57" s="87">
        <f>D44</f>
        <v>0</v>
      </c>
      <c r="E57" s="87">
        <f>E44</f>
        <v>0</v>
      </c>
    </row>
    <row r="58" spans="2:5" ht="12.75">
      <c r="B58" s="85"/>
      <c r="C58" s="84"/>
      <c r="D58" s="87"/>
      <c r="E58" s="87"/>
    </row>
    <row r="59" spans="2:5" ht="12.75">
      <c r="B59" s="85" t="s">
        <v>222</v>
      </c>
      <c r="C59" s="84">
        <f>C14</f>
        <v>315909000</v>
      </c>
      <c r="D59" s="84">
        <f>D14</f>
        <v>82766224.95</v>
      </c>
      <c r="E59" s="84">
        <f>E14</f>
        <v>82766224.95</v>
      </c>
    </row>
    <row r="60" spans="2:5" ht="12.75">
      <c r="B60" s="85"/>
      <c r="C60" s="84"/>
      <c r="D60" s="84"/>
      <c r="E60" s="84"/>
    </row>
    <row r="61" spans="2:5" ht="12.75">
      <c r="B61" s="85" t="s">
        <v>221</v>
      </c>
      <c r="C61" s="86">
        <v>0</v>
      </c>
      <c r="D61" s="84">
        <f>D18</f>
        <v>0</v>
      </c>
      <c r="E61" s="84">
        <f>E18</f>
        <v>0</v>
      </c>
    </row>
    <row r="62" spans="2:5" ht="12.75">
      <c r="B62" s="85"/>
      <c r="C62" s="84"/>
      <c r="D62" s="84"/>
      <c r="E62" s="84"/>
    </row>
    <row r="63" spans="2:5" ht="12.75">
      <c r="B63" s="83" t="s">
        <v>220</v>
      </c>
      <c r="C63" s="81">
        <f>C53+C55-C59+C61</f>
        <v>0</v>
      </c>
      <c r="D63" s="80">
        <f>D53+D55-D59+D61</f>
        <v>92096012.08999999</v>
      </c>
      <c r="E63" s="80">
        <f>E53+E55-E59+E61</f>
        <v>92096012.08999999</v>
      </c>
    </row>
    <row r="64" spans="2:5" ht="12.75">
      <c r="B64" s="83"/>
      <c r="C64" s="81"/>
      <c r="D64" s="80"/>
      <c r="E64" s="80"/>
    </row>
    <row r="65" spans="2:5" ht="25.5">
      <c r="B65" s="82" t="s">
        <v>219</v>
      </c>
      <c r="C65" s="81">
        <f>C63-C55</f>
        <v>0</v>
      </c>
      <c r="D65" s="80">
        <f>D63-D55</f>
        <v>92096012.08999999</v>
      </c>
      <c r="E65" s="80">
        <f>E63-E55</f>
        <v>92096012.08999999</v>
      </c>
    </row>
    <row r="66" spans="2:5" ht="13.5" thickBot="1">
      <c r="B66" s="78"/>
      <c r="C66" s="79"/>
      <c r="D66" s="78"/>
      <c r="E66" s="78"/>
    </row>
    <row r="67" spans="2:5" ht="13.5" thickBot="1">
      <c r="B67" s="99"/>
      <c r="C67" s="99"/>
      <c r="D67" s="99"/>
      <c r="E67" s="99"/>
    </row>
    <row r="68" spans="2:5" ht="12.75">
      <c r="B68" s="98" t="s">
        <v>218</v>
      </c>
      <c r="C68" s="97" t="s">
        <v>217</v>
      </c>
      <c r="D68" s="96" t="s">
        <v>216</v>
      </c>
      <c r="E68" s="95" t="s">
        <v>215</v>
      </c>
    </row>
    <row r="69" spans="2:5" ht="13.5" thickBot="1">
      <c r="B69" s="94"/>
      <c r="C69" s="93"/>
      <c r="D69" s="92"/>
      <c r="E69" s="91" t="s">
        <v>214</v>
      </c>
    </row>
    <row r="70" spans="2:5" ht="12.75">
      <c r="B70" s="90"/>
      <c r="C70" s="84"/>
      <c r="D70" s="84"/>
      <c r="E70" s="84"/>
    </row>
    <row r="71" spans="2:5" ht="12.75">
      <c r="B71" s="87" t="s">
        <v>213</v>
      </c>
      <c r="C71" s="84">
        <f>C10</f>
        <v>703092321.28</v>
      </c>
      <c r="D71" s="87">
        <f>D10</f>
        <v>441054562.7</v>
      </c>
      <c r="E71" s="87">
        <f>E10</f>
        <v>441054562.7</v>
      </c>
    </row>
    <row r="72" spans="2:5" ht="12.75">
      <c r="B72" s="87"/>
      <c r="C72" s="84"/>
      <c r="D72" s="87"/>
      <c r="E72" s="87"/>
    </row>
    <row r="73" spans="2:5" ht="25.5">
      <c r="B73" s="89" t="s">
        <v>212</v>
      </c>
      <c r="C73" s="84">
        <f>C74-C75</f>
        <v>0</v>
      </c>
      <c r="D73" s="87">
        <f>D74-D75</f>
        <v>0</v>
      </c>
      <c r="E73" s="87">
        <f>E74-E75</f>
        <v>0</v>
      </c>
    </row>
    <row r="74" spans="2:5" ht="12.75">
      <c r="B74" s="88" t="s">
        <v>211</v>
      </c>
      <c r="C74" s="84">
        <f>C42</f>
        <v>0</v>
      </c>
      <c r="D74" s="87">
        <f>D42</f>
        <v>0</v>
      </c>
      <c r="E74" s="87">
        <f>E42</f>
        <v>0</v>
      </c>
    </row>
    <row r="75" spans="2:5" ht="12.75">
      <c r="B75" s="88" t="s">
        <v>210</v>
      </c>
      <c r="C75" s="84">
        <f>C45</f>
        <v>0</v>
      </c>
      <c r="D75" s="87">
        <f>D45</f>
        <v>0</v>
      </c>
      <c r="E75" s="87">
        <f>E45</f>
        <v>0</v>
      </c>
    </row>
    <row r="76" spans="2:5" ht="12.75">
      <c r="B76" s="85"/>
      <c r="C76" s="84"/>
      <c r="D76" s="87"/>
      <c r="E76" s="87"/>
    </row>
    <row r="77" spans="2:5" ht="12.75">
      <c r="B77" s="85" t="s">
        <v>209</v>
      </c>
      <c r="C77" s="84">
        <f>C15</f>
        <v>703092321.28</v>
      </c>
      <c r="D77" s="84">
        <f>D15</f>
        <v>207280256.85</v>
      </c>
      <c r="E77" s="84">
        <f>E15</f>
        <v>207280256.85</v>
      </c>
    </row>
    <row r="78" spans="2:5" ht="12.75">
      <c r="B78" s="85"/>
      <c r="C78" s="84"/>
      <c r="D78" s="84"/>
      <c r="E78" s="84"/>
    </row>
    <row r="79" spans="2:5" ht="12.75">
      <c r="B79" s="85" t="s">
        <v>208</v>
      </c>
      <c r="C79" s="86">
        <v>0</v>
      </c>
      <c r="D79" s="84">
        <f>D19</f>
        <v>0</v>
      </c>
      <c r="E79" s="84">
        <f>E19</f>
        <v>0</v>
      </c>
    </row>
    <row r="80" spans="2:5" ht="12.75">
      <c r="B80" s="85"/>
      <c r="C80" s="84"/>
      <c r="D80" s="84"/>
      <c r="E80" s="84"/>
    </row>
    <row r="81" spans="2:5" ht="12.75">
      <c r="B81" s="83" t="s">
        <v>207</v>
      </c>
      <c r="C81" s="81">
        <f>C71+C73-C77+C79</f>
        <v>0</v>
      </c>
      <c r="D81" s="80">
        <f>D71+D73-D77+D79</f>
        <v>233774305.85</v>
      </c>
      <c r="E81" s="80">
        <f>E71+E73-E77+E79</f>
        <v>233774305.85</v>
      </c>
    </row>
    <row r="82" spans="2:5" ht="12.75">
      <c r="B82" s="83"/>
      <c r="C82" s="81"/>
      <c r="D82" s="80"/>
      <c r="E82" s="80"/>
    </row>
    <row r="83" spans="2:5" ht="25.5">
      <c r="B83" s="82" t="s">
        <v>206</v>
      </c>
      <c r="C83" s="81">
        <f>C81-C73</f>
        <v>0</v>
      </c>
      <c r="D83" s="80">
        <f>D81-D73</f>
        <v>233774305.85</v>
      </c>
      <c r="E83" s="80">
        <f>E81-E73</f>
        <v>233774305.85</v>
      </c>
    </row>
    <row r="84" spans="2:5" ht="13.5" thickBot="1">
      <c r="B84" s="78"/>
      <c r="C84" s="79"/>
      <c r="D84" s="78"/>
      <c r="E84" s="78"/>
    </row>
    <row r="85" spans="2:5" ht="12.75">
      <c r="B85" s="76" t="s">
        <v>205</v>
      </c>
      <c r="C85" s="77" t="s">
        <v>204</v>
      </c>
      <c r="D85" s="77"/>
      <c r="E85" s="77"/>
    </row>
    <row r="86" spans="2:5" ht="15" customHeight="1">
      <c r="B86" s="76" t="s">
        <v>203</v>
      </c>
      <c r="C86" s="75" t="s">
        <v>202</v>
      </c>
      <c r="D86" s="75"/>
      <c r="E86" s="75"/>
    </row>
    <row r="87" spans="2:5" ht="15">
      <c r="B87"/>
      <c r="C87" s="74"/>
      <c r="D87" s="74"/>
      <c r="E87" s="74"/>
    </row>
  </sheetData>
  <sheetProtection/>
  <mergeCells count="17">
    <mergeCell ref="D50:D51"/>
    <mergeCell ref="B37:B38"/>
    <mergeCell ref="C37:C38"/>
    <mergeCell ref="D37:D38"/>
    <mergeCell ref="B68:B69"/>
    <mergeCell ref="C68:C69"/>
    <mergeCell ref="D68:D69"/>
    <mergeCell ref="C86:E86"/>
    <mergeCell ref="B27:E27"/>
    <mergeCell ref="B1:E1"/>
    <mergeCell ref="B2:E2"/>
    <mergeCell ref="B3:E3"/>
    <mergeCell ref="B4:E4"/>
    <mergeCell ref="B6:B7"/>
    <mergeCell ref="D6:D7"/>
    <mergeCell ref="C85:E85"/>
    <mergeCell ref="B50:B51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scale="68" r:id="rId1"/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60" zoomScalePageLayoutView="0" workbookViewId="0" topLeftCell="A1">
      <pane ySplit="8" topLeftCell="A27" activePane="bottomLeft" state="frozen"/>
      <selection pane="topLeft" activeCell="A1" sqref="A1"/>
      <selection pane="bottomLeft" activeCell="N77" sqref="N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6" customWidth="1"/>
    <col min="4" max="4" width="18.00390625" style="1" customWidth="1"/>
    <col min="5" max="5" width="14.7109375" style="126" customWidth="1"/>
    <col min="6" max="6" width="13.8515625" style="1" customWidth="1"/>
    <col min="7" max="7" width="14.8515625" style="1" customWidth="1"/>
    <col min="8" max="8" width="13.7109375" style="126" customWidth="1"/>
    <col min="9" max="9" width="2.140625" style="1" customWidth="1"/>
    <col min="10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125" t="s">
        <v>316</v>
      </c>
      <c r="C3" s="124"/>
      <c r="D3" s="124"/>
      <c r="E3" s="124"/>
      <c r="F3" s="124"/>
      <c r="G3" s="124"/>
      <c r="H3" s="123"/>
    </row>
    <row r="4" spans="2:8" ht="12.75">
      <c r="B4" s="125" t="s">
        <v>173</v>
      </c>
      <c r="C4" s="124"/>
      <c r="D4" s="124"/>
      <c r="E4" s="124"/>
      <c r="F4" s="124"/>
      <c r="G4" s="124"/>
      <c r="H4" s="123"/>
    </row>
    <row r="5" spans="2:8" ht="13.5" thickBot="1">
      <c r="B5" s="122" t="s">
        <v>1</v>
      </c>
      <c r="C5" s="121"/>
      <c r="D5" s="121"/>
      <c r="E5" s="121"/>
      <c r="F5" s="121"/>
      <c r="G5" s="121"/>
      <c r="H5" s="120"/>
    </row>
    <row r="6" spans="2:8" ht="13.5" thickBot="1">
      <c r="B6" s="20"/>
      <c r="C6" s="153" t="s">
        <v>315</v>
      </c>
      <c r="D6" s="152"/>
      <c r="E6" s="152"/>
      <c r="F6" s="152"/>
      <c r="G6" s="151"/>
      <c r="H6" s="149" t="s">
        <v>314</v>
      </c>
    </row>
    <row r="7" spans="2:8" ht="12.75">
      <c r="B7" s="150" t="s">
        <v>218</v>
      </c>
      <c r="C7" s="149" t="s">
        <v>313</v>
      </c>
      <c r="D7" s="117" t="s">
        <v>312</v>
      </c>
      <c r="E7" s="149" t="s">
        <v>311</v>
      </c>
      <c r="F7" s="149" t="s">
        <v>216</v>
      </c>
      <c r="G7" s="149" t="s">
        <v>310</v>
      </c>
      <c r="H7" s="148"/>
    </row>
    <row r="8" spans="2:8" ht="13.5" thickBot="1">
      <c r="B8" s="147" t="s">
        <v>164</v>
      </c>
      <c r="C8" s="146"/>
      <c r="D8" s="115"/>
      <c r="E8" s="146"/>
      <c r="F8" s="146"/>
      <c r="G8" s="146"/>
      <c r="H8" s="146"/>
    </row>
    <row r="9" spans="2:8" ht="12.75">
      <c r="B9" s="80" t="s">
        <v>309</v>
      </c>
      <c r="C9" s="131"/>
      <c r="D9" s="132"/>
      <c r="E9" s="131"/>
      <c r="F9" s="132"/>
      <c r="G9" s="132"/>
      <c r="H9" s="131"/>
    </row>
    <row r="10" spans="2:8" ht="12.75">
      <c r="B10" s="85" t="s">
        <v>308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85" t="s">
        <v>307</v>
      </c>
      <c r="C11" s="131"/>
      <c r="D11" s="132"/>
      <c r="E11" s="131">
        <f>C11+D11</f>
        <v>0</v>
      </c>
      <c r="F11" s="132"/>
      <c r="G11" s="132"/>
      <c r="H11" s="131">
        <f>G11-C11</f>
        <v>0</v>
      </c>
    </row>
    <row r="12" spans="2:8" ht="12.75">
      <c r="B12" s="85" t="s">
        <v>306</v>
      </c>
      <c r="C12" s="131"/>
      <c r="D12" s="132"/>
      <c r="E12" s="131">
        <f>C12+D12</f>
        <v>0</v>
      </c>
      <c r="F12" s="132"/>
      <c r="G12" s="132"/>
      <c r="H12" s="131">
        <f>G12-C12</f>
        <v>0</v>
      </c>
    </row>
    <row r="13" spans="2:8" ht="12.75">
      <c r="B13" s="85" t="s">
        <v>305</v>
      </c>
      <c r="C13" s="131"/>
      <c r="D13" s="132"/>
      <c r="E13" s="131">
        <f>C13+D13</f>
        <v>0</v>
      </c>
      <c r="F13" s="132"/>
      <c r="G13" s="132"/>
      <c r="H13" s="131">
        <f>G13-C13</f>
        <v>0</v>
      </c>
    </row>
    <row r="14" spans="2:8" ht="12.75">
      <c r="B14" s="85" t="s">
        <v>304</v>
      </c>
      <c r="C14" s="131">
        <v>0</v>
      </c>
      <c r="D14" s="132">
        <v>2941101.4</v>
      </c>
      <c r="E14" s="131">
        <f>C14+D14</f>
        <v>2941101.4</v>
      </c>
      <c r="F14" s="132">
        <v>2941101.4</v>
      </c>
      <c r="G14" s="132">
        <v>2941101.4</v>
      </c>
      <c r="H14" s="131">
        <f>G14-C14</f>
        <v>2941101.4</v>
      </c>
    </row>
    <row r="15" spans="2:8" ht="12.75">
      <c r="B15" s="85" t="s">
        <v>303</v>
      </c>
      <c r="C15" s="131"/>
      <c r="D15" s="132"/>
      <c r="E15" s="131">
        <f>C15+D15</f>
        <v>0</v>
      </c>
      <c r="F15" s="132"/>
      <c r="G15" s="132"/>
      <c r="H15" s="131">
        <f>G15-C15</f>
        <v>0</v>
      </c>
    </row>
    <row r="16" spans="2:8" ht="12.75">
      <c r="B16" s="85" t="s">
        <v>302</v>
      </c>
      <c r="C16" s="131"/>
      <c r="D16" s="132"/>
      <c r="E16" s="131">
        <f>C16+D16</f>
        <v>0</v>
      </c>
      <c r="F16" s="132"/>
      <c r="G16" s="132"/>
      <c r="H16" s="131">
        <f>G16-C16</f>
        <v>0</v>
      </c>
    </row>
    <row r="17" spans="2:8" ht="25.5">
      <c r="B17" s="89" t="s">
        <v>301</v>
      </c>
      <c r="C17" s="131">
        <f>SUM(C18:C28)</f>
        <v>315909000</v>
      </c>
      <c r="D17" s="145">
        <f>SUM(D18:D28)</f>
        <v>0</v>
      </c>
      <c r="E17" s="145">
        <f>SUM(E18:E28)</f>
        <v>315909000</v>
      </c>
      <c r="F17" s="145">
        <f>SUM(F18:F28)</f>
        <v>171921135.64</v>
      </c>
      <c r="G17" s="145">
        <f>SUM(G18:G28)</f>
        <v>171921135.64</v>
      </c>
      <c r="H17" s="145">
        <f>SUM(H18:H28)</f>
        <v>-143987864.36</v>
      </c>
    </row>
    <row r="18" spans="2:8" ht="12.75">
      <c r="B18" s="144" t="s">
        <v>300</v>
      </c>
      <c r="C18" s="131">
        <v>315909000</v>
      </c>
      <c r="D18" s="132">
        <v>0</v>
      </c>
      <c r="E18" s="131">
        <f>C18+D18</f>
        <v>315909000</v>
      </c>
      <c r="F18" s="132">
        <v>171921135.64</v>
      </c>
      <c r="G18" s="132">
        <v>171921135.64</v>
      </c>
      <c r="H18" s="131">
        <f>G18-C18</f>
        <v>-143987864.36</v>
      </c>
    </row>
    <row r="19" spans="2:8" ht="12.75">
      <c r="B19" s="144" t="s">
        <v>299</v>
      </c>
      <c r="C19" s="131"/>
      <c r="D19" s="132"/>
      <c r="E19" s="131">
        <f>C19+D19</f>
        <v>0</v>
      </c>
      <c r="F19" s="132"/>
      <c r="G19" s="132"/>
      <c r="H19" s="131">
        <f>G19-C19</f>
        <v>0</v>
      </c>
    </row>
    <row r="20" spans="2:8" ht="12.75">
      <c r="B20" s="144" t="s">
        <v>298</v>
      </c>
      <c r="C20" s="131"/>
      <c r="D20" s="132"/>
      <c r="E20" s="131">
        <f>C20+D20</f>
        <v>0</v>
      </c>
      <c r="F20" s="132"/>
      <c r="G20" s="132"/>
      <c r="H20" s="131">
        <f>G20-C20</f>
        <v>0</v>
      </c>
    </row>
    <row r="21" spans="2:8" ht="12.75">
      <c r="B21" s="144" t="s">
        <v>297</v>
      </c>
      <c r="C21" s="131"/>
      <c r="D21" s="132"/>
      <c r="E21" s="131">
        <f>C21+D21</f>
        <v>0</v>
      </c>
      <c r="F21" s="132"/>
      <c r="G21" s="132"/>
      <c r="H21" s="131">
        <f>G21-C21</f>
        <v>0</v>
      </c>
    </row>
    <row r="22" spans="2:8" ht="12.75">
      <c r="B22" s="144" t="s">
        <v>296</v>
      </c>
      <c r="C22" s="131"/>
      <c r="D22" s="132"/>
      <c r="E22" s="131">
        <f>C22+D22</f>
        <v>0</v>
      </c>
      <c r="F22" s="132"/>
      <c r="G22" s="132"/>
      <c r="H22" s="131">
        <f>G22-C22</f>
        <v>0</v>
      </c>
    </row>
    <row r="23" spans="2:8" ht="25.5">
      <c r="B23" s="139" t="s">
        <v>295</v>
      </c>
      <c r="C23" s="131"/>
      <c r="D23" s="132"/>
      <c r="E23" s="131">
        <f>C23+D23</f>
        <v>0</v>
      </c>
      <c r="F23" s="132"/>
      <c r="G23" s="132"/>
      <c r="H23" s="131">
        <f>G23-C23</f>
        <v>0</v>
      </c>
    </row>
    <row r="24" spans="2:8" ht="25.5">
      <c r="B24" s="139" t="s">
        <v>294</v>
      </c>
      <c r="C24" s="131"/>
      <c r="D24" s="132"/>
      <c r="E24" s="131">
        <f>C24+D24</f>
        <v>0</v>
      </c>
      <c r="F24" s="132"/>
      <c r="G24" s="132"/>
      <c r="H24" s="131">
        <f>G24-C24</f>
        <v>0</v>
      </c>
    </row>
    <row r="25" spans="2:8" ht="12.75">
      <c r="B25" s="144" t="s">
        <v>293</v>
      </c>
      <c r="C25" s="131"/>
      <c r="D25" s="132"/>
      <c r="E25" s="131">
        <f>C25+D25</f>
        <v>0</v>
      </c>
      <c r="F25" s="132"/>
      <c r="G25" s="132"/>
      <c r="H25" s="131">
        <f>G25-C25</f>
        <v>0</v>
      </c>
    </row>
    <row r="26" spans="2:8" ht="12.75">
      <c r="B26" s="144" t="s">
        <v>292</v>
      </c>
      <c r="C26" s="131"/>
      <c r="D26" s="132"/>
      <c r="E26" s="131">
        <f>C26+D26</f>
        <v>0</v>
      </c>
      <c r="F26" s="132"/>
      <c r="G26" s="132"/>
      <c r="H26" s="131">
        <f>G26-C26</f>
        <v>0</v>
      </c>
    </row>
    <row r="27" spans="2:8" ht="12.75">
      <c r="B27" s="144" t="s">
        <v>291</v>
      </c>
      <c r="C27" s="131"/>
      <c r="D27" s="132"/>
      <c r="E27" s="131">
        <f>C27+D27</f>
        <v>0</v>
      </c>
      <c r="F27" s="132"/>
      <c r="G27" s="132"/>
      <c r="H27" s="131">
        <f>G27-C27</f>
        <v>0</v>
      </c>
    </row>
    <row r="28" spans="2:8" ht="25.5">
      <c r="B28" s="139" t="s">
        <v>290</v>
      </c>
      <c r="C28" s="131"/>
      <c r="D28" s="132"/>
      <c r="E28" s="131">
        <f>C28+D28</f>
        <v>0</v>
      </c>
      <c r="F28" s="132"/>
      <c r="G28" s="132"/>
      <c r="H28" s="131">
        <f>G28-C28</f>
        <v>0</v>
      </c>
    </row>
    <row r="29" spans="2:8" ht="25.5">
      <c r="B29" s="89" t="s">
        <v>289</v>
      </c>
      <c r="C29" s="131">
        <f>SUM(C30:C34)</f>
        <v>0</v>
      </c>
      <c r="D29" s="131">
        <f>SUM(D30:D34)</f>
        <v>0</v>
      </c>
      <c r="E29" s="131">
        <f>SUM(E30:E34)</f>
        <v>0</v>
      </c>
      <c r="F29" s="131">
        <f>SUM(F30:F34)</f>
        <v>0</v>
      </c>
      <c r="G29" s="131">
        <f>SUM(G30:G34)</f>
        <v>0</v>
      </c>
      <c r="H29" s="131">
        <f>SUM(H30:H34)</f>
        <v>0</v>
      </c>
    </row>
    <row r="30" spans="2:8" ht="12.75">
      <c r="B30" s="144" t="s">
        <v>288</v>
      </c>
      <c r="C30" s="131"/>
      <c r="D30" s="132"/>
      <c r="E30" s="131">
        <f>C30+D30</f>
        <v>0</v>
      </c>
      <c r="F30" s="132"/>
      <c r="G30" s="132"/>
      <c r="H30" s="131">
        <f>G30-C30</f>
        <v>0</v>
      </c>
    </row>
    <row r="31" spans="2:8" ht="12.75">
      <c r="B31" s="144" t="s">
        <v>287</v>
      </c>
      <c r="C31" s="131"/>
      <c r="D31" s="132"/>
      <c r="E31" s="131">
        <f>C31+D31</f>
        <v>0</v>
      </c>
      <c r="F31" s="132"/>
      <c r="G31" s="132"/>
      <c r="H31" s="131">
        <f>G31-C31</f>
        <v>0</v>
      </c>
    </row>
    <row r="32" spans="2:8" ht="12.75">
      <c r="B32" s="144" t="s">
        <v>286</v>
      </c>
      <c r="C32" s="131"/>
      <c r="D32" s="132"/>
      <c r="E32" s="131">
        <f>C32+D32</f>
        <v>0</v>
      </c>
      <c r="F32" s="132"/>
      <c r="G32" s="132"/>
      <c r="H32" s="131">
        <f>G32-C32</f>
        <v>0</v>
      </c>
    </row>
    <row r="33" spans="2:8" ht="25.5">
      <c r="B33" s="139" t="s">
        <v>285</v>
      </c>
      <c r="C33" s="131"/>
      <c r="D33" s="132"/>
      <c r="E33" s="131">
        <f>C33+D33</f>
        <v>0</v>
      </c>
      <c r="F33" s="132"/>
      <c r="G33" s="132"/>
      <c r="H33" s="131">
        <f>G33-C33</f>
        <v>0</v>
      </c>
    </row>
    <row r="34" spans="2:8" ht="12.75">
      <c r="B34" s="144" t="s">
        <v>284</v>
      </c>
      <c r="C34" s="131"/>
      <c r="D34" s="132"/>
      <c r="E34" s="131">
        <f>C34+D34</f>
        <v>0</v>
      </c>
      <c r="F34" s="132"/>
      <c r="G34" s="132"/>
      <c r="H34" s="131">
        <f>G34-C34</f>
        <v>0</v>
      </c>
    </row>
    <row r="35" spans="2:8" ht="12.75">
      <c r="B35" s="85" t="s">
        <v>283</v>
      </c>
      <c r="C35" s="131"/>
      <c r="D35" s="132"/>
      <c r="E35" s="131">
        <f>C35+D35</f>
        <v>0</v>
      </c>
      <c r="F35" s="132"/>
      <c r="G35" s="132"/>
      <c r="H35" s="131">
        <f>G35-C35</f>
        <v>0</v>
      </c>
    </row>
    <row r="36" spans="2:8" ht="12.75">
      <c r="B36" s="85" t="s">
        <v>282</v>
      </c>
      <c r="C36" s="131">
        <f>C37</f>
        <v>0</v>
      </c>
      <c r="D36" s="131">
        <f>D37</f>
        <v>0</v>
      </c>
      <c r="E36" s="131">
        <f>E37</f>
        <v>0</v>
      </c>
      <c r="F36" s="131">
        <f>F37</f>
        <v>0</v>
      </c>
      <c r="G36" s="131">
        <f>G37</f>
        <v>0</v>
      </c>
      <c r="H36" s="131">
        <f>H37</f>
        <v>0</v>
      </c>
    </row>
    <row r="37" spans="2:8" ht="12.75">
      <c r="B37" s="144" t="s">
        <v>281</v>
      </c>
      <c r="C37" s="131"/>
      <c r="D37" s="132"/>
      <c r="E37" s="131">
        <f>C37+D37</f>
        <v>0</v>
      </c>
      <c r="F37" s="132"/>
      <c r="G37" s="132"/>
      <c r="H37" s="131">
        <f>G37-C37</f>
        <v>0</v>
      </c>
    </row>
    <row r="38" spans="2:8" ht="12.75">
      <c r="B38" s="85" t="s">
        <v>280</v>
      </c>
      <c r="C38" s="131">
        <f>C39+C40</f>
        <v>0</v>
      </c>
      <c r="D38" s="131">
        <f>D39+D40</f>
        <v>0</v>
      </c>
      <c r="E38" s="131">
        <f>E39+E40</f>
        <v>0</v>
      </c>
      <c r="F38" s="131">
        <f>F39+F40</f>
        <v>0</v>
      </c>
      <c r="G38" s="131">
        <f>G39+G40</f>
        <v>0</v>
      </c>
      <c r="H38" s="131">
        <f>H39+H40</f>
        <v>0</v>
      </c>
    </row>
    <row r="39" spans="2:8" ht="12.75">
      <c r="B39" s="144" t="s">
        <v>279</v>
      </c>
      <c r="C39" s="131"/>
      <c r="D39" s="132"/>
      <c r="E39" s="131">
        <f>C39+D39</f>
        <v>0</v>
      </c>
      <c r="F39" s="132"/>
      <c r="G39" s="132"/>
      <c r="H39" s="131">
        <f>G39-C39</f>
        <v>0</v>
      </c>
    </row>
    <row r="40" spans="2:8" ht="12.75">
      <c r="B40" s="144" t="s">
        <v>278</v>
      </c>
      <c r="C40" s="131"/>
      <c r="D40" s="132"/>
      <c r="E40" s="131">
        <f>C40+D40</f>
        <v>0</v>
      </c>
      <c r="F40" s="132"/>
      <c r="G40" s="132"/>
      <c r="H40" s="131">
        <f>G40-C40</f>
        <v>0</v>
      </c>
    </row>
    <row r="41" spans="2:8" ht="12.75">
      <c r="B41" s="135"/>
      <c r="C41" s="131"/>
      <c r="D41" s="132"/>
      <c r="E41" s="131"/>
      <c r="F41" s="132"/>
      <c r="G41" s="132"/>
      <c r="H41" s="131"/>
    </row>
    <row r="42" spans="2:8" ht="25.5">
      <c r="B42" s="104" t="s">
        <v>277</v>
      </c>
      <c r="C42" s="130">
        <f>C10+C11+C12+C13+C14+C15+C16+C17+C29+C35+C36+C38</f>
        <v>315909000</v>
      </c>
      <c r="D42" s="143">
        <f>D10+D11+D12+D13+D14+D15+D16+D17+D29+D35+D36+D38</f>
        <v>2941101.4</v>
      </c>
      <c r="E42" s="143">
        <f>E10+E11+E12+E13+E14+E15+E16+E17+E29+E35+E36+E38</f>
        <v>318850101.4</v>
      </c>
      <c r="F42" s="143">
        <f>F10+F11+F12+F13+F14+F15+F16+F17+F29+F35+F36+F38</f>
        <v>174862237.04</v>
      </c>
      <c r="G42" s="143">
        <f>G10+G11+G12+G13+G14+G15+G16+G17+G29+G35+G36+G38</f>
        <v>174862237.04</v>
      </c>
      <c r="H42" s="143">
        <f>H10+H11+H12+H13+H14+H15+H16+H17+H29+H35+H36+H38</f>
        <v>-141046762.96</v>
      </c>
    </row>
    <row r="43" spans="2:8" ht="12.75">
      <c r="B43" s="87"/>
      <c r="C43" s="131"/>
      <c r="D43" s="87"/>
      <c r="E43" s="142"/>
      <c r="F43" s="87"/>
      <c r="G43" s="87"/>
      <c r="H43" s="142"/>
    </row>
    <row r="44" spans="2:8" ht="25.5">
      <c r="B44" s="104" t="s">
        <v>276</v>
      </c>
      <c r="C44" s="141"/>
      <c r="D44" s="140"/>
      <c r="E44" s="141"/>
      <c r="F44" s="140"/>
      <c r="G44" s="140"/>
      <c r="H44" s="131"/>
    </row>
    <row r="45" spans="2:8" ht="12.75">
      <c r="B45" s="135"/>
      <c r="C45" s="131"/>
      <c r="D45" s="134"/>
      <c r="E45" s="131"/>
      <c r="F45" s="134"/>
      <c r="G45" s="134"/>
      <c r="H45" s="131"/>
    </row>
    <row r="46" spans="2:8" ht="12.75">
      <c r="B46" s="80" t="s">
        <v>275</v>
      </c>
      <c r="C46" s="131"/>
      <c r="D46" s="132"/>
      <c r="E46" s="131"/>
      <c r="F46" s="132"/>
      <c r="G46" s="132"/>
      <c r="H46" s="131"/>
    </row>
    <row r="47" spans="2:8" ht="12.75">
      <c r="B47" s="85" t="s">
        <v>274</v>
      </c>
      <c r="C47" s="131">
        <f>SUM(C48:C55)</f>
        <v>0</v>
      </c>
      <c r="D47" s="131">
        <f>SUM(D48:D55)</f>
        <v>0</v>
      </c>
      <c r="E47" s="131">
        <f>SUM(E48:E55)</f>
        <v>0</v>
      </c>
      <c r="F47" s="131">
        <f>SUM(F48:F55)</f>
        <v>0</v>
      </c>
      <c r="G47" s="131">
        <f>SUM(G48:G55)</f>
        <v>0</v>
      </c>
      <c r="H47" s="131">
        <f>SUM(H48:H55)</f>
        <v>0</v>
      </c>
    </row>
    <row r="48" spans="2:8" ht="25.5">
      <c r="B48" s="139" t="s">
        <v>273</v>
      </c>
      <c r="C48" s="131"/>
      <c r="D48" s="132"/>
      <c r="E48" s="131">
        <f>C48+D48</f>
        <v>0</v>
      </c>
      <c r="F48" s="132"/>
      <c r="G48" s="132"/>
      <c r="H48" s="131">
        <f>G48-C48</f>
        <v>0</v>
      </c>
    </row>
    <row r="49" spans="2:8" ht="25.5">
      <c r="B49" s="139" t="s">
        <v>272</v>
      </c>
      <c r="C49" s="131"/>
      <c r="D49" s="132"/>
      <c r="E49" s="131">
        <f>C49+D49</f>
        <v>0</v>
      </c>
      <c r="F49" s="132"/>
      <c r="G49" s="132"/>
      <c r="H49" s="131">
        <f>G49-C49</f>
        <v>0</v>
      </c>
    </row>
    <row r="50" spans="2:8" ht="25.5">
      <c r="B50" s="139" t="s">
        <v>271</v>
      </c>
      <c r="C50" s="131"/>
      <c r="D50" s="132"/>
      <c r="E50" s="131">
        <f>C50+D50</f>
        <v>0</v>
      </c>
      <c r="F50" s="132"/>
      <c r="G50" s="132"/>
      <c r="H50" s="131">
        <f>G50-C50</f>
        <v>0</v>
      </c>
    </row>
    <row r="51" spans="2:8" ht="38.25">
      <c r="B51" s="139" t="s">
        <v>270</v>
      </c>
      <c r="C51" s="131"/>
      <c r="D51" s="132"/>
      <c r="E51" s="131">
        <f>C51+D51</f>
        <v>0</v>
      </c>
      <c r="F51" s="132"/>
      <c r="G51" s="132"/>
      <c r="H51" s="131">
        <f>G51-C51</f>
        <v>0</v>
      </c>
    </row>
    <row r="52" spans="2:8" ht="12.75">
      <c r="B52" s="139" t="s">
        <v>269</v>
      </c>
      <c r="C52" s="131"/>
      <c r="D52" s="132"/>
      <c r="E52" s="131">
        <f>C52+D52</f>
        <v>0</v>
      </c>
      <c r="F52" s="132"/>
      <c r="G52" s="132"/>
      <c r="H52" s="131">
        <f>G52-C52</f>
        <v>0</v>
      </c>
    </row>
    <row r="53" spans="2:8" ht="25.5">
      <c r="B53" s="139" t="s">
        <v>268</v>
      </c>
      <c r="C53" s="131"/>
      <c r="D53" s="132"/>
      <c r="E53" s="131">
        <f>C53+D53</f>
        <v>0</v>
      </c>
      <c r="F53" s="132"/>
      <c r="G53" s="132"/>
      <c r="H53" s="131">
        <f>G53-C53</f>
        <v>0</v>
      </c>
    </row>
    <row r="54" spans="2:8" ht="25.5">
      <c r="B54" s="139" t="s">
        <v>267</v>
      </c>
      <c r="C54" s="131"/>
      <c r="D54" s="132"/>
      <c r="E54" s="131">
        <f>C54+D54</f>
        <v>0</v>
      </c>
      <c r="F54" s="132"/>
      <c r="G54" s="132"/>
      <c r="H54" s="131">
        <f>G54-C54</f>
        <v>0</v>
      </c>
    </row>
    <row r="55" spans="2:8" ht="25.5">
      <c r="B55" s="139" t="s">
        <v>266</v>
      </c>
      <c r="C55" s="131"/>
      <c r="D55" s="132"/>
      <c r="E55" s="131">
        <f>C55+D55</f>
        <v>0</v>
      </c>
      <c r="F55" s="132"/>
      <c r="G55" s="132"/>
      <c r="H55" s="131">
        <f>G55-C55</f>
        <v>0</v>
      </c>
    </row>
    <row r="56" spans="2:8" ht="12.75">
      <c r="B56" s="89" t="s">
        <v>265</v>
      </c>
      <c r="C56" s="131">
        <f>SUM(C57:C60)</f>
        <v>703092321.28</v>
      </c>
      <c r="D56" s="131">
        <f>SUM(D57:D60)</f>
        <v>65232656.8</v>
      </c>
      <c r="E56" s="131">
        <f>SUM(E57:E60)</f>
        <v>768324978.0799999</v>
      </c>
      <c r="F56" s="131">
        <f>SUM(F57:F60)</f>
        <v>441054562.7</v>
      </c>
      <c r="G56" s="131">
        <f>SUM(G57:G60)</f>
        <v>441054562.7</v>
      </c>
      <c r="H56" s="131">
        <f>SUM(H57:H60)</f>
        <v>-262037758.57999998</v>
      </c>
    </row>
    <row r="57" spans="2:8" ht="12.75">
      <c r="B57" s="139" t="s">
        <v>264</v>
      </c>
      <c r="C57" s="131">
        <v>703092321.28</v>
      </c>
      <c r="D57" s="132">
        <v>65232656.8</v>
      </c>
      <c r="E57" s="131">
        <f>C57+D57</f>
        <v>768324978.0799999</v>
      </c>
      <c r="F57" s="132">
        <v>441054562.7</v>
      </c>
      <c r="G57" s="132">
        <v>441054562.7</v>
      </c>
      <c r="H57" s="131">
        <f>G57-C57</f>
        <v>-262037758.57999998</v>
      </c>
    </row>
    <row r="58" spans="2:8" ht="12.75">
      <c r="B58" s="139" t="s">
        <v>263</v>
      </c>
      <c r="C58" s="131"/>
      <c r="D58" s="132"/>
      <c r="E58" s="131">
        <f>C58+D58</f>
        <v>0</v>
      </c>
      <c r="F58" s="132"/>
      <c r="G58" s="132"/>
      <c r="H58" s="131">
        <f>G58-C58</f>
        <v>0</v>
      </c>
    </row>
    <row r="59" spans="2:8" ht="12.75">
      <c r="B59" s="139" t="s">
        <v>262</v>
      </c>
      <c r="C59" s="131"/>
      <c r="D59" s="132"/>
      <c r="E59" s="131">
        <f>C59+D59</f>
        <v>0</v>
      </c>
      <c r="F59" s="132"/>
      <c r="G59" s="132"/>
      <c r="H59" s="131">
        <f>G59-C59</f>
        <v>0</v>
      </c>
    </row>
    <row r="60" spans="2:8" ht="12.75">
      <c r="B60" s="139" t="s">
        <v>261</v>
      </c>
      <c r="C60" s="131"/>
      <c r="D60" s="132"/>
      <c r="E60" s="131">
        <f>C60+D60</f>
        <v>0</v>
      </c>
      <c r="F60" s="132"/>
      <c r="G60" s="132"/>
      <c r="H60" s="131">
        <f>G60-C60</f>
        <v>0</v>
      </c>
    </row>
    <row r="61" spans="2:8" ht="12.75">
      <c r="B61" s="89" t="s">
        <v>260</v>
      </c>
      <c r="C61" s="131">
        <f>C62+C63</f>
        <v>0</v>
      </c>
      <c r="D61" s="131">
        <f>D62+D63</f>
        <v>0</v>
      </c>
      <c r="E61" s="131">
        <f>E62+E63</f>
        <v>0</v>
      </c>
      <c r="F61" s="131">
        <f>F62+F63</f>
        <v>0</v>
      </c>
      <c r="G61" s="131">
        <f>G62+G63</f>
        <v>0</v>
      </c>
      <c r="H61" s="131">
        <f>H62+H63</f>
        <v>0</v>
      </c>
    </row>
    <row r="62" spans="2:8" ht="25.5">
      <c r="B62" s="139" t="s">
        <v>259</v>
      </c>
      <c r="C62" s="131"/>
      <c r="D62" s="132"/>
      <c r="E62" s="131">
        <f>C62+D62</f>
        <v>0</v>
      </c>
      <c r="F62" s="132"/>
      <c r="G62" s="132"/>
      <c r="H62" s="131">
        <f>G62-C62</f>
        <v>0</v>
      </c>
    </row>
    <row r="63" spans="2:8" ht="12.75">
      <c r="B63" s="139" t="s">
        <v>258</v>
      </c>
      <c r="C63" s="131"/>
      <c r="D63" s="132"/>
      <c r="E63" s="131">
        <f>C63+D63</f>
        <v>0</v>
      </c>
      <c r="F63" s="132"/>
      <c r="G63" s="132"/>
      <c r="H63" s="131">
        <f>G63-C63</f>
        <v>0</v>
      </c>
    </row>
    <row r="64" spans="2:8" ht="25.5">
      <c r="B64" s="89" t="s">
        <v>257</v>
      </c>
      <c r="C64" s="131"/>
      <c r="D64" s="132"/>
      <c r="E64" s="131">
        <f>C64+D64</f>
        <v>0</v>
      </c>
      <c r="F64" s="132"/>
      <c r="G64" s="132"/>
      <c r="H64" s="131">
        <f>G64-C64</f>
        <v>0</v>
      </c>
    </row>
    <row r="65" spans="2:8" ht="12.75">
      <c r="B65" s="138" t="s">
        <v>256</v>
      </c>
      <c r="C65" s="136"/>
      <c r="D65" s="137"/>
      <c r="E65" s="136">
        <f>C65+D65</f>
        <v>0</v>
      </c>
      <c r="F65" s="137"/>
      <c r="G65" s="137"/>
      <c r="H65" s="136">
        <f>G65-C65</f>
        <v>0</v>
      </c>
    </row>
    <row r="66" spans="2:8" ht="12.75">
      <c r="B66" s="135"/>
      <c r="C66" s="131"/>
      <c r="D66" s="134"/>
      <c r="E66" s="131"/>
      <c r="F66" s="134"/>
      <c r="G66" s="134"/>
      <c r="H66" s="131"/>
    </row>
    <row r="67" spans="2:8" ht="25.5">
      <c r="B67" s="104" t="s">
        <v>255</v>
      </c>
      <c r="C67" s="130">
        <f>C47+C56+C61+C64+C65</f>
        <v>703092321.28</v>
      </c>
      <c r="D67" s="130">
        <f>D47+D56+D61+D64+D65</f>
        <v>65232656.8</v>
      </c>
      <c r="E67" s="130">
        <f>E47+E56+E61+E64+E65</f>
        <v>768324978.0799999</v>
      </c>
      <c r="F67" s="130">
        <f>F47+F56+F61+F64+F65</f>
        <v>441054562.7</v>
      </c>
      <c r="G67" s="130">
        <f>G47+G56+G61+G64+G65</f>
        <v>441054562.7</v>
      </c>
      <c r="H67" s="130">
        <f>H47+H56+H61+H64+H65</f>
        <v>-262037758.57999998</v>
      </c>
    </row>
    <row r="68" spans="2:8" ht="12.75">
      <c r="B68" s="133"/>
      <c r="C68" s="131"/>
      <c r="D68" s="134"/>
      <c r="E68" s="131"/>
      <c r="F68" s="134"/>
      <c r="G68" s="134"/>
      <c r="H68" s="131"/>
    </row>
    <row r="69" spans="2:8" ht="25.5">
      <c r="B69" s="104" t="s">
        <v>254</v>
      </c>
      <c r="C69" s="130">
        <f>C70</f>
        <v>0</v>
      </c>
      <c r="D69" s="130">
        <f>D70</f>
        <v>0</v>
      </c>
      <c r="E69" s="130">
        <f>E70</f>
        <v>0</v>
      </c>
      <c r="F69" s="130">
        <f>F70</f>
        <v>0</v>
      </c>
      <c r="G69" s="130">
        <f>G70</f>
        <v>0</v>
      </c>
      <c r="H69" s="130">
        <f>H70</f>
        <v>0</v>
      </c>
    </row>
    <row r="70" spans="2:8" ht="12.75">
      <c r="B70" s="133" t="s">
        <v>253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33"/>
      <c r="C71" s="131"/>
      <c r="D71" s="132"/>
      <c r="E71" s="131"/>
      <c r="F71" s="132"/>
      <c r="G71" s="132"/>
      <c r="H71" s="131"/>
    </row>
    <row r="72" spans="2:8" ht="12.75">
      <c r="B72" s="104" t="s">
        <v>252</v>
      </c>
      <c r="C72" s="130">
        <f>C42+C67+C69</f>
        <v>1019001321.28</v>
      </c>
      <c r="D72" s="130">
        <f>D42+D67+D69</f>
        <v>68173758.2</v>
      </c>
      <c r="E72" s="130">
        <f>E42+E67+E69</f>
        <v>1087175079.48</v>
      </c>
      <c r="F72" s="130">
        <f>F42+F67+F69</f>
        <v>615916799.74</v>
      </c>
      <c r="G72" s="130">
        <f>G42+G67+G69</f>
        <v>615916799.74</v>
      </c>
      <c r="H72" s="130">
        <f>H42+H67+H69</f>
        <v>-403084521.53999996</v>
      </c>
    </row>
    <row r="73" spans="2:8" ht="12.75">
      <c r="B73" s="133"/>
      <c r="C73" s="131"/>
      <c r="D73" s="132"/>
      <c r="E73" s="131"/>
      <c r="F73" s="132"/>
      <c r="G73" s="132"/>
      <c r="H73" s="131"/>
    </row>
    <row r="74" spans="2:8" ht="12.75">
      <c r="B74" s="104" t="s">
        <v>251</v>
      </c>
      <c r="C74" s="131"/>
      <c r="D74" s="132"/>
      <c r="E74" s="131"/>
      <c r="F74" s="132"/>
      <c r="G74" s="132"/>
      <c r="H74" s="131"/>
    </row>
    <row r="75" spans="2:8" ht="25.5">
      <c r="B75" s="133" t="s">
        <v>250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33" t="s">
        <v>249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104" t="s">
        <v>248</v>
      </c>
      <c r="C77" s="130">
        <f>SUM(C75:C76)</f>
        <v>0</v>
      </c>
      <c r="D77" s="130">
        <f>SUM(D75:D76)</f>
        <v>0</v>
      </c>
      <c r="E77" s="130">
        <f>SUM(E75:E76)</f>
        <v>0</v>
      </c>
      <c r="F77" s="130">
        <f>SUM(F75:F76)</f>
        <v>0</v>
      </c>
      <c r="G77" s="130">
        <f>SUM(G75:G76)</f>
        <v>0</v>
      </c>
      <c r="H77" s="130">
        <f>SUM(H75:H76)</f>
        <v>0</v>
      </c>
    </row>
    <row r="78" spans="2:8" ht="13.5" thickBot="1">
      <c r="B78" s="129"/>
      <c r="C78" s="127"/>
      <c r="D78" s="128"/>
      <c r="E78" s="127"/>
      <c r="F78" s="128"/>
      <c r="G78" s="128"/>
      <c r="H78" s="127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5"/>
  <sheetViews>
    <sheetView tabSelected="1" view="pageBreakPreview" zoomScale="80" zoomScaleSheetLayoutView="80" workbookViewId="0" topLeftCell="A109">
      <selection activeCell="D133" sqref="D13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79"/>
    </row>
    <row r="3" spans="2:9" ht="12.75">
      <c r="B3" s="125" t="s">
        <v>398</v>
      </c>
      <c r="C3" s="124"/>
      <c r="D3" s="124"/>
      <c r="E3" s="124"/>
      <c r="F3" s="124"/>
      <c r="G3" s="124"/>
      <c r="H3" s="124"/>
      <c r="I3" s="178"/>
    </row>
    <row r="4" spans="2:9" ht="12.75">
      <c r="B4" s="125" t="s">
        <v>397</v>
      </c>
      <c r="C4" s="124"/>
      <c r="D4" s="124"/>
      <c r="E4" s="124"/>
      <c r="F4" s="124"/>
      <c r="G4" s="124"/>
      <c r="H4" s="124"/>
      <c r="I4" s="178"/>
    </row>
    <row r="5" spans="2:9" ht="12.75">
      <c r="B5" s="125" t="s">
        <v>173</v>
      </c>
      <c r="C5" s="124"/>
      <c r="D5" s="124"/>
      <c r="E5" s="124"/>
      <c r="F5" s="124"/>
      <c r="G5" s="124"/>
      <c r="H5" s="124"/>
      <c r="I5" s="178"/>
    </row>
    <row r="6" spans="2:9" ht="13.5" thickBot="1">
      <c r="B6" s="122" t="s">
        <v>1</v>
      </c>
      <c r="C6" s="121"/>
      <c r="D6" s="121"/>
      <c r="E6" s="121"/>
      <c r="F6" s="121"/>
      <c r="G6" s="121"/>
      <c r="H6" s="121"/>
      <c r="I6" s="177"/>
    </row>
    <row r="7" spans="2:9" ht="15.75" customHeight="1">
      <c r="B7" s="23" t="s">
        <v>2</v>
      </c>
      <c r="C7" s="25"/>
      <c r="D7" s="23" t="s">
        <v>396</v>
      </c>
      <c r="E7" s="24"/>
      <c r="F7" s="24"/>
      <c r="G7" s="24"/>
      <c r="H7" s="25"/>
      <c r="I7" s="149" t="s">
        <v>395</v>
      </c>
    </row>
    <row r="8" spans="2:9" ht="15" customHeight="1" thickBot="1">
      <c r="B8" s="125"/>
      <c r="C8" s="123"/>
      <c r="D8" s="122"/>
      <c r="E8" s="121"/>
      <c r="F8" s="121"/>
      <c r="G8" s="121"/>
      <c r="H8" s="120"/>
      <c r="I8" s="148"/>
    </row>
    <row r="9" spans="2:9" ht="26.25" thickBot="1">
      <c r="B9" s="122"/>
      <c r="C9" s="120"/>
      <c r="D9" s="176" t="s">
        <v>246</v>
      </c>
      <c r="E9" s="22" t="s">
        <v>394</v>
      </c>
      <c r="F9" s="176" t="s">
        <v>393</v>
      </c>
      <c r="G9" s="176" t="s">
        <v>216</v>
      </c>
      <c r="H9" s="176" t="s">
        <v>245</v>
      </c>
      <c r="I9" s="146"/>
    </row>
    <row r="10" spans="2:9" ht="12.75">
      <c r="B10" s="175" t="s">
        <v>392</v>
      </c>
      <c r="C10" s="174"/>
      <c r="D10" s="160">
        <v>315851400</v>
      </c>
      <c r="E10" s="160">
        <v>230211.6299999999</v>
      </c>
      <c r="F10" s="160">
        <v>316081611.63</v>
      </c>
      <c r="G10" s="160">
        <v>82766224.94999999</v>
      </c>
      <c r="H10" s="160">
        <v>82766224.94999999</v>
      </c>
      <c r="I10" s="160">
        <v>233315386.67999998</v>
      </c>
    </row>
    <row r="11" spans="2:9" ht="12.75">
      <c r="B11" s="164" t="s">
        <v>390</v>
      </c>
      <c r="C11" s="163"/>
      <c r="D11" s="142">
        <v>0</v>
      </c>
      <c r="E11" s="142">
        <v>1677452.8</v>
      </c>
      <c r="F11" s="142">
        <v>1677452.8</v>
      </c>
      <c r="G11" s="142">
        <v>1677452.8</v>
      </c>
      <c r="H11" s="142">
        <v>1677452.8</v>
      </c>
      <c r="I11" s="142">
        <v>0</v>
      </c>
    </row>
    <row r="12" spans="2:9" ht="12.75">
      <c r="B12" s="166" t="s">
        <v>389</v>
      </c>
      <c r="C12" s="165"/>
      <c r="D12" s="142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</row>
    <row r="13" spans="2:9" ht="12.75">
      <c r="B13" s="166" t="s">
        <v>388</v>
      </c>
      <c r="C13" s="165"/>
      <c r="D13" s="142">
        <v>0</v>
      </c>
      <c r="E13" s="131">
        <v>1677452.8</v>
      </c>
      <c r="F13" s="131">
        <v>1677452.8</v>
      </c>
      <c r="G13" s="131">
        <v>1677452.8</v>
      </c>
      <c r="H13" s="131">
        <v>1677452.8</v>
      </c>
      <c r="I13" s="131">
        <v>0</v>
      </c>
    </row>
    <row r="14" spans="2:9" ht="12.75">
      <c r="B14" s="166" t="s">
        <v>387</v>
      </c>
      <c r="C14" s="165"/>
      <c r="D14" s="142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</row>
    <row r="15" spans="2:9" ht="12.75">
      <c r="B15" s="166" t="s">
        <v>386</v>
      </c>
      <c r="C15" s="165"/>
      <c r="D15" s="142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</row>
    <row r="16" spans="2:9" ht="12.75">
      <c r="B16" s="166" t="s">
        <v>385</v>
      </c>
      <c r="C16" s="165"/>
      <c r="D16" s="142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</row>
    <row r="17" spans="2:9" ht="12.75">
      <c r="B17" s="166" t="s">
        <v>384</v>
      </c>
      <c r="C17" s="165"/>
      <c r="D17" s="142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</row>
    <row r="18" spans="2:9" ht="12.75">
      <c r="B18" s="166" t="s">
        <v>383</v>
      </c>
      <c r="C18" s="165"/>
      <c r="D18" s="142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</row>
    <row r="19" spans="2:9" ht="12.75">
      <c r="B19" s="164" t="s">
        <v>382</v>
      </c>
      <c r="C19" s="163"/>
      <c r="D19" s="142">
        <v>6023706.5</v>
      </c>
      <c r="E19" s="142">
        <v>-770556.54</v>
      </c>
      <c r="F19" s="142">
        <v>5253149.96</v>
      </c>
      <c r="G19" s="142">
        <v>1847700.07</v>
      </c>
      <c r="H19" s="142">
        <v>1847700.07</v>
      </c>
      <c r="I19" s="142">
        <v>3405449.89</v>
      </c>
    </row>
    <row r="20" spans="2:9" ht="12.75">
      <c r="B20" s="166" t="s">
        <v>381</v>
      </c>
      <c r="C20" s="165"/>
      <c r="D20" s="142">
        <v>3473683</v>
      </c>
      <c r="E20" s="131">
        <v>-542705.7</v>
      </c>
      <c r="F20" s="142">
        <v>2930977.3</v>
      </c>
      <c r="G20" s="131">
        <v>1304643.19</v>
      </c>
      <c r="H20" s="131">
        <v>1304643.19</v>
      </c>
      <c r="I20" s="131">
        <v>1626334.1099999999</v>
      </c>
    </row>
    <row r="21" spans="2:9" ht="12.75">
      <c r="B21" s="166" t="s">
        <v>380</v>
      </c>
      <c r="C21" s="165"/>
      <c r="D21" s="142">
        <v>130880</v>
      </c>
      <c r="E21" s="131">
        <v>38684.22</v>
      </c>
      <c r="F21" s="142">
        <v>169564.22</v>
      </c>
      <c r="G21" s="131">
        <v>73914.62</v>
      </c>
      <c r="H21" s="131">
        <v>73914.62</v>
      </c>
      <c r="I21" s="131">
        <v>95649.6</v>
      </c>
    </row>
    <row r="22" spans="2:9" ht="12.75">
      <c r="B22" s="166" t="s">
        <v>379</v>
      </c>
      <c r="C22" s="165"/>
      <c r="D22" s="142">
        <v>0</v>
      </c>
      <c r="E22" s="131">
        <v>0</v>
      </c>
      <c r="F22" s="142">
        <v>0</v>
      </c>
      <c r="G22" s="131">
        <v>0</v>
      </c>
      <c r="H22" s="131">
        <v>0</v>
      </c>
      <c r="I22" s="131">
        <v>0</v>
      </c>
    </row>
    <row r="23" spans="2:9" ht="12.75">
      <c r="B23" s="166" t="s">
        <v>378</v>
      </c>
      <c r="C23" s="165"/>
      <c r="D23" s="142">
        <v>45400</v>
      </c>
      <c r="E23" s="131">
        <v>0</v>
      </c>
      <c r="F23" s="142">
        <v>45400</v>
      </c>
      <c r="G23" s="131">
        <v>7231.17</v>
      </c>
      <c r="H23" s="131">
        <v>7231.17</v>
      </c>
      <c r="I23" s="131">
        <v>38168.83</v>
      </c>
    </row>
    <row r="24" spans="2:9" ht="12.75">
      <c r="B24" s="166" t="s">
        <v>377</v>
      </c>
      <c r="C24" s="165"/>
      <c r="D24" s="142">
        <v>0</v>
      </c>
      <c r="E24" s="131">
        <v>0</v>
      </c>
      <c r="F24" s="142">
        <v>0</v>
      </c>
      <c r="G24" s="131">
        <v>0</v>
      </c>
      <c r="H24" s="131">
        <v>0</v>
      </c>
      <c r="I24" s="131">
        <v>0</v>
      </c>
    </row>
    <row r="25" spans="2:9" ht="12.75">
      <c r="B25" s="166" t="s">
        <v>376</v>
      </c>
      <c r="C25" s="165"/>
      <c r="D25" s="142">
        <v>1740000</v>
      </c>
      <c r="E25" s="131">
        <v>-182405.56</v>
      </c>
      <c r="F25" s="142">
        <v>1557594.44</v>
      </c>
      <c r="G25" s="131">
        <v>450472.52</v>
      </c>
      <c r="H25" s="131">
        <v>450472.52</v>
      </c>
      <c r="I25" s="131">
        <v>1107121.92</v>
      </c>
    </row>
    <row r="26" spans="2:9" ht="12.75">
      <c r="B26" s="166" t="s">
        <v>375</v>
      </c>
      <c r="C26" s="165"/>
      <c r="D26" s="142">
        <v>509843.5</v>
      </c>
      <c r="E26" s="131">
        <v>-84129.5</v>
      </c>
      <c r="F26" s="142">
        <v>425714</v>
      </c>
      <c r="G26" s="131">
        <v>0</v>
      </c>
      <c r="H26" s="131">
        <v>0</v>
      </c>
      <c r="I26" s="131">
        <v>425714</v>
      </c>
    </row>
    <row r="27" spans="2:9" ht="12.75">
      <c r="B27" s="166" t="s">
        <v>374</v>
      </c>
      <c r="C27" s="165"/>
      <c r="D27" s="142">
        <v>0</v>
      </c>
      <c r="E27" s="131">
        <v>0</v>
      </c>
      <c r="F27" s="142">
        <v>0</v>
      </c>
      <c r="G27" s="131">
        <v>0</v>
      </c>
      <c r="H27" s="131">
        <v>0</v>
      </c>
      <c r="I27" s="131">
        <v>0</v>
      </c>
    </row>
    <row r="28" spans="2:9" ht="12.75">
      <c r="B28" s="166" t="s">
        <v>373</v>
      </c>
      <c r="C28" s="165"/>
      <c r="D28" s="142">
        <v>123900</v>
      </c>
      <c r="E28" s="131">
        <v>0</v>
      </c>
      <c r="F28" s="142">
        <v>123900</v>
      </c>
      <c r="G28" s="131">
        <v>11438.57</v>
      </c>
      <c r="H28" s="131">
        <v>11438.57</v>
      </c>
      <c r="I28" s="131">
        <v>112461.43</v>
      </c>
    </row>
    <row r="29" spans="2:9" ht="12.75">
      <c r="B29" s="164" t="s">
        <v>372</v>
      </c>
      <c r="C29" s="163"/>
      <c r="D29" s="142">
        <v>5752382</v>
      </c>
      <c r="E29" s="142">
        <v>770556.5399999999</v>
      </c>
      <c r="F29" s="142">
        <v>6522938.540000001</v>
      </c>
      <c r="G29" s="142">
        <v>3406524.87</v>
      </c>
      <c r="H29" s="142">
        <v>3406524.87</v>
      </c>
      <c r="I29" s="142">
        <v>3116413.67</v>
      </c>
    </row>
    <row r="30" spans="2:9" ht="12.75">
      <c r="B30" s="166" t="s">
        <v>371</v>
      </c>
      <c r="C30" s="165"/>
      <c r="D30" s="142">
        <v>321968</v>
      </c>
      <c r="E30" s="131">
        <v>108947.33</v>
      </c>
      <c r="F30" s="142">
        <v>430915.33</v>
      </c>
      <c r="G30" s="131">
        <v>256834.51</v>
      </c>
      <c r="H30" s="131">
        <v>256834.51</v>
      </c>
      <c r="I30" s="131">
        <v>174080.82</v>
      </c>
    </row>
    <row r="31" spans="2:9" ht="12.75">
      <c r="B31" s="166" t="s">
        <v>370</v>
      </c>
      <c r="C31" s="165"/>
      <c r="D31" s="142">
        <v>2024400</v>
      </c>
      <c r="E31" s="131">
        <v>0</v>
      </c>
      <c r="F31" s="142">
        <v>2024400</v>
      </c>
      <c r="G31" s="131">
        <v>964115.28</v>
      </c>
      <c r="H31" s="131">
        <v>964115.28</v>
      </c>
      <c r="I31" s="131">
        <v>1060284.72</v>
      </c>
    </row>
    <row r="32" spans="2:9" ht="12.75">
      <c r="B32" s="166" t="s">
        <v>369</v>
      </c>
      <c r="C32" s="165"/>
      <c r="D32" s="142">
        <v>396518</v>
      </c>
      <c r="E32" s="131">
        <v>619625.6</v>
      </c>
      <c r="F32" s="142">
        <v>1016143.6</v>
      </c>
      <c r="G32" s="131">
        <v>805273.62</v>
      </c>
      <c r="H32" s="131">
        <v>805273.62</v>
      </c>
      <c r="I32" s="131">
        <v>210869.97999999998</v>
      </c>
    </row>
    <row r="33" spans="2:9" ht="12.75">
      <c r="B33" s="166" t="s">
        <v>368</v>
      </c>
      <c r="C33" s="165"/>
      <c r="D33" s="142">
        <v>3600</v>
      </c>
      <c r="E33" s="131">
        <v>48015.19</v>
      </c>
      <c r="F33" s="142">
        <v>51615.19</v>
      </c>
      <c r="G33" s="131">
        <v>39112.08</v>
      </c>
      <c r="H33" s="131">
        <v>39112.08</v>
      </c>
      <c r="I33" s="131">
        <v>12503.11</v>
      </c>
    </row>
    <row r="34" spans="2:9" ht="12.75">
      <c r="B34" s="166" t="s">
        <v>367</v>
      </c>
      <c r="C34" s="165"/>
      <c r="D34" s="142">
        <v>759000</v>
      </c>
      <c r="E34" s="131">
        <v>-31499.6</v>
      </c>
      <c r="F34" s="142">
        <v>727500.4</v>
      </c>
      <c r="G34" s="131">
        <v>156117.76</v>
      </c>
      <c r="H34" s="131">
        <v>156117.76</v>
      </c>
      <c r="I34" s="131">
        <v>571382.64</v>
      </c>
    </row>
    <row r="35" spans="2:9" ht="12.75">
      <c r="B35" s="166" t="s">
        <v>366</v>
      </c>
      <c r="C35" s="165"/>
      <c r="D35" s="142">
        <v>50000</v>
      </c>
      <c r="E35" s="131">
        <v>0</v>
      </c>
      <c r="F35" s="142">
        <v>50000</v>
      </c>
      <c r="G35" s="131">
        <v>0</v>
      </c>
      <c r="H35" s="131">
        <v>0</v>
      </c>
      <c r="I35" s="131">
        <v>50000</v>
      </c>
    </row>
    <row r="36" spans="2:9" ht="12.75">
      <c r="B36" s="166" t="s">
        <v>365</v>
      </c>
      <c r="C36" s="165"/>
      <c r="D36" s="142">
        <v>1240000</v>
      </c>
      <c r="E36" s="131">
        <v>25468.02</v>
      </c>
      <c r="F36" s="142">
        <v>1265468.02</v>
      </c>
      <c r="G36" s="131">
        <v>765803.62</v>
      </c>
      <c r="H36" s="131">
        <v>765803.62</v>
      </c>
      <c r="I36" s="131">
        <v>499664.4</v>
      </c>
    </row>
    <row r="37" spans="2:9" ht="12.75">
      <c r="B37" s="166" t="s">
        <v>364</v>
      </c>
      <c r="C37" s="165"/>
      <c r="D37" s="142">
        <v>40000</v>
      </c>
      <c r="E37" s="131">
        <v>0</v>
      </c>
      <c r="F37" s="142">
        <v>40000</v>
      </c>
      <c r="G37" s="131">
        <v>5757</v>
      </c>
      <c r="H37" s="131">
        <v>5757</v>
      </c>
      <c r="I37" s="131">
        <v>34243</v>
      </c>
    </row>
    <row r="38" spans="2:9" ht="12.75">
      <c r="B38" s="166" t="s">
        <v>363</v>
      </c>
      <c r="C38" s="165"/>
      <c r="D38" s="142">
        <v>916896</v>
      </c>
      <c r="E38" s="131">
        <v>0</v>
      </c>
      <c r="F38" s="142">
        <v>916896</v>
      </c>
      <c r="G38" s="131">
        <v>413511</v>
      </c>
      <c r="H38" s="131">
        <v>413511</v>
      </c>
      <c r="I38" s="131">
        <v>503385</v>
      </c>
    </row>
    <row r="39" spans="2:9" ht="25.5" customHeight="1">
      <c r="B39" s="168" t="s">
        <v>362</v>
      </c>
      <c r="C39" s="167"/>
      <c r="D39" s="142">
        <v>302909000</v>
      </c>
      <c r="E39" s="142">
        <v>-1447241.17</v>
      </c>
      <c r="F39" s="142">
        <v>301461758.83</v>
      </c>
      <c r="G39" s="142">
        <v>75586554.97</v>
      </c>
      <c r="H39" s="142">
        <v>75586554.97</v>
      </c>
      <c r="I39" s="142">
        <v>225875203.85999998</v>
      </c>
    </row>
    <row r="40" spans="2:9" ht="12.75">
      <c r="B40" s="166" t="s">
        <v>361</v>
      </c>
      <c r="C40" s="165"/>
      <c r="D40" s="142">
        <v>0</v>
      </c>
      <c r="E40" s="131">
        <v>0</v>
      </c>
      <c r="F40" s="142">
        <v>0</v>
      </c>
      <c r="G40" s="131">
        <v>0</v>
      </c>
      <c r="H40" s="131">
        <v>0</v>
      </c>
      <c r="I40" s="131">
        <v>0</v>
      </c>
    </row>
    <row r="41" spans="2:9" ht="12.75">
      <c r="B41" s="166" t="s">
        <v>360</v>
      </c>
      <c r="C41" s="165"/>
      <c r="D41" s="142">
        <v>302909000</v>
      </c>
      <c r="E41" s="131">
        <v>-1447241.17</v>
      </c>
      <c r="F41" s="142">
        <v>301461758.83</v>
      </c>
      <c r="G41" s="131">
        <v>75586554.97</v>
      </c>
      <c r="H41" s="131">
        <v>75586554.97</v>
      </c>
      <c r="I41" s="131">
        <v>225875203.85999998</v>
      </c>
    </row>
    <row r="42" spans="2:9" ht="12.75">
      <c r="B42" s="166" t="s">
        <v>359</v>
      </c>
      <c r="C42" s="165"/>
      <c r="D42" s="142">
        <v>0</v>
      </c>
      <c r="E42" s="131">
        <v>0</v>
      </c>
      <c r="F42" s="142">
        <v>0</v>
      </c>
      <c r="G42" s="131">
        <v>0</v>
      </c>
      <c r="H42" s="131">
        <v>0</v>
      </c>
      <c r="I42" s="131">
        <v>0</v>
      </c>
    </row>
    <row r="43" spans="2:9" ht="12.75">
      <c r="B43" s="166" t="s">
        <v>358</v>
      </c>
      <c r="C43" s="165"/>
      <c r="D43" s="142">
        <v>0</v>
      </c>
      <c r="E43" s="131">
        <v>0</v>
      </c>
      <c r="F43" s="142">
        <v>0</v>
      </c>
      <c r="G43" s="131">
        <v>0</v>
      </c>
      <c r="H43" s="131">
        <v>0</v>
      </c>
      <c r="I43" s="131">
        <v>0</v>
      </c>
    </row>
    <row r="44" spans="2:9" ht="12.75">
      <c r="B44" s="166" t="s">
        <v>357</v>
      </c>
      <c r="C44" s="165"/>
      <c r="D44" s="142">
        <v>0</v>
      </c>
      <c r="E44" s="131">
        <v>0</v>
      </c>
      <c r="F44" s="142">
        <v>0</v>
      </c>
      <c r="G44" s="131">
        <v>0</v>
      </c>
      <c r="H44" s="131">
        <v>0</v>
      </c>
      <c r="I44" s="131">
        <v>0</v>
      </c>
    </row>
    <row r="45" spans="2:9" ht="12.75">
      <c r="B45" s="166" t="s">
        <v>356</v>
      </c>
      <c r="C45" s="165"/>
      <c r="D45" s="142">
        <v>0</v>
      </c>
      <c r="E45" s="131">
        <v>0</v>
      </c>
      <c r="F45" s="142">
        <v>0</v>
      </c>
      <c r="G45" s="131">
        <v>0</v>
      </c>
      <c r="H45" s="131">
        <v>0</v>
      </c>
      <c r="I45" s="131">
        <v>0</v>
      </c>
    </row>
    <row r="46" spans="2:9" ht="12.75">
      <c r="B46" s="166" t="s">
        <v>355</v>
      </c>
      <c r="C46" s="165"/>
      <c r="D46" s="142">
        <v>0</v>
      </c>
      <c r="E46" s="131">
        <v>0</v>
      </c>
      <c r="F46" s="142">
        <v>0</v>
      </c>
      <c r="G46" s="131">
        <v>0</v>
      </c>
      <c r="H46" s="131">
        <v>0</v>
      </c>
      <c r="I46" s="131">
        <v>0</v>
      </c>
    </row>
    <row r="47" spans="2:9" ht="12.75">
      <c r="B47" s="166" t="s">
        <v>354</v>
      </c>
      <c r="C47" s="165"/>
      <c r="D47" s="142">
        <v>0</v>
      </c>
      <c r="E47" s="131">
        <v>0</v>
      </c>
      <c r="F47" s="142">
        <v>0</v>
      </c>
      <c r="G47" s="131">
        <v>0</v>
      </c>
      <c r="H47" s="131">
        <v>0</v>
      </c>
      <c r="I47" s="131">
        <v>0</v>
      </c>
    </row>
    <row r="48" spans="2:9" ht="12.75">
      <c r="B48" s="166" t="s">
        <v>353</v>
      </c>
      <c r="C48" s="165"/>
      <c r="D48" s="142">
        <v>0</v>
      </c>
      <c r="E48" s="131">
        <v>0</v>
      </c>
      <c r="F48" s="142">
        <v>0</v>
      </c>
      <c r="G48" s="131">
        <v>0</v>
      </c>
      <c r="H48" s="131">
        <v>0</v>
      </c>
      <c r="I48" s="131">
        <v>0</v>
      </c>
    </row>
    <row r="49" spans="2:9" ht="12.75">
      <c r="B49" s="168" t="s">
        <v>352</v>
      </c>
      <c r="C49" s="167"/>
      <c r="D49" s="142">
        <v>1166311.5</v>
      </c>
      <c r="E49" s="142">
        <v>0</v>
      </c>
      <c r="F49" s="142">
        <v>1166311.5</v>
      </c>
      <c r="G49" s="142">
        <v>247992.24</v>
      </c>
      <c r="H49" s="142">
        <v>247992.24</v>
      </c>
      <c r="I49" s="142">
        <v>918319.26</v>
      </c>
    </row>
    <row r="50" spans="2:9" ht="12.75">
      <c r="B50" s="166" t="s">
        <v>351</v>
      </c>
      <c r="C50" s="165"/>
      <c r="D50" s="142">
        <v>1028811.5</v>
      </c>
      <c r="E50" s="131">
        <v>0</v>
      </c>
      <c r="F50" s="142">
        <v>1028811.5</v>
      </c>
      <c r="G50" s="131">
        <v>247992.24</v>
      </c>
      <c r="H50" s="131">
        <v>247992.24</v>
      </c>
      <c r="I50" s="131">
        <v>780819.26</v>
      </c>
    </row>
    <row r="51" spans="2:9" ht="12.75">
      <c r="B51" s="166" t="s">
        <v>350</v>
      </c>
      <c r="C51" s="165"/>
      <c r="D51" s="142">
        <v>35000</v>
      </c>
      <c r="E51" s="131">
        <v>0</v>
      </c>
      <c r="F51" s="142">
        <v>35000</v>
      </c>
      <c r="G51" s="131">
        <v>0</v>
      </c>
      <c r="H51" s="131">
        <v>0</v>
      </c>
      <c r="I51" s="131">
        <v>35000</v>
      </c>
    </row>
    <row r="52" spans="2:9" ht="12.75">
      <c r="B52" s="166" t="s">
        <v>349</v>
      </c>
      <c r="C52" s="165"/>
      <c r="D52" s="142">
        <v>0</v>
      </c>
      <c r="E52" s="131">
        <v>0</v>
      </c>
      <c r="F52" s="142">
        <v>0</v>
      </c>
      <c r="G52" s="131">
        <v>0</v>
      </c>
      <c r="H52" s="131">
        <v>0</v>
      </c>
      <c r="I52" s="131">
        <v>0</v>
      </c>
    </row>
    <row r="53" spans="2:9" ht="12.75">
      <c r="B53" s="166" t="s">
        <v>348</v>
      </c>
      <c r="C53" s="165"/>
      <c r="D53" s="142">
        <v>0</v>
      </c>
      <c r="E53" s="131">
        <v>0</v>
      </c>
      <c r="F53" s="142">
        <v>0</v>
      </c>
      <c r="G53" s="131">
        <v>0</v>
      </c>
      <c r="H53" s="131">
        <v>0</v>
      </c>
      <c r="I53" s="131">
        <v>0</v>
      </c>
    </row>
    <row r="54" spans="2:9" ht="12.75">
      <c r="B54" s="166" t="s">
        <v>347</v>
      </c>
      <c r="C54" s="165"/>
      <c r="D54" s="142">
        <v>0</v>
      </c>
      <c r="E54" s="131">
        <v>0</v>
      </c>
      <c r="F54" s="142">
        <v>0</v>
      </c>
      <c r="G54" s="131">
        <v>0</v>
      </c>
      <c r="H54" s="131">
        <v>0</v>
      </c>
      <c r="I54" s="131">
        <v>0</v>
      </c>
    </row>
    <row r="55" spans="2:9" ht="12.75">
      <c r="B55" s="166" t="s">
        <v>346</v>
      </c>
      <c r="C55" s="165"/>
      <c r="D55" s="142">
        <v>22500</v>
      </c>
      <c r="E55" s="131">
        <v>0</v>
      </c>
      <c r="F55" s="142">
        <v>22500</v>
      </c>
      <c r="G55" s="131">
        <v>0</v>
      </c>
      <c r="H55" s="131">
        <v>0</v>
      </c>
      <c r="I55" s="131">
        <v>22500</v>
      </c>
    </row>
    <row r="56" spans="2:9" ht="12.75">
      <c r="B56" s="166" t="s">
        <v>345</v>
      </c>
      <c r="C56" s="165"/>
      <c r="D56" s="142">
        <v>0</v>
      </c>
      <c r="E56" s="131">
        <v>0</v>
      </c>
      <c r="F56" s="142">
        <v>0</v>
      </c>
      <c r="G56" s="131">
        <v>0</v>
      </c>
      <c r="H56" s="131">
        <v>0</v>
      </c>
      <c r="I56" s="131">
        <v>0</v>
      </c>
    </row>
    <row r="57" spans="2:9" ht="12.75">
      <c r="B57" s="166" t="s">
        <v>344</v>
      </c>
      <c r="C57" s="165"/>
      <c r="D57" s="142">
        <v>0</v>
      </c>
      <c r="E57" s="131">
        <v>0</v>
      </c>
      <c r="F57" s="142">
        <v>0</v>
      </c>
      <c r="G57" s="131">
        <v>0</v>
      </c>
      <c r="H57" s="131">
        <v>0</v>
      </c>
      <c r="I57" s="131">
        <v>0</v>
      </c>
    </row>
    <row r="58" spans="2:9" ht="12.75">
      <c r="B58" s="166" t="s">
        <v>343</v>
      </c>
      <c r="C58" s="165"/>
      <c r="D58" s="142">
        <v>80000</v>
      </c>
      <c r="E58" s="131">
        <v>0</v>
      </c>
      <c r="F58" s="142">
        <v>80000</v>
      </c>
      <c r="G58" s="131">
        <v>0</v>
      </c>
      <c r="H58" s="131">
        <v>0</v>
      </c>
      <c r="I58" s="131">
        <v>80000</v>
      </c>
    </row>
    <row r="59" spans="2:9" ht="12.75">
      <c r="B59" s="164" t="s">
        <v>342</v>
      </c>
      <c r="C59" s="163"/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31">
        <v>0</v>
      </c>
    </row>
    <row r="60" spans="2:9" ht="12.75">
      <c r="B60" s="166" t="s">
        <v>341</v>
      </c>
      <c r="C60" s="165"/>
      <c r="D60" s="142">
        <v>0</v>
      </c>
      <c r="E60" s="131">
        <v>0</v>
      </c>
      <c r="F60" s="142">
        <v>0</v>
      </c>
      <c r="G60" s="131">
        <v>0</v>
      </c>
      <c r="H60" s="131">
        <v>0</v>
      </c>
      <c r="I60" s="131">
        <v>0</v>
      </c>
    </row>
    <row r="61" spans="2:9" ht="12.75">
      <c r="B61" s="166" t="s">
        <v>340</v>
      </c>
      <c r="C61" s="165"/>
      <c r="D61" s="142">
        <v>0</v>
      </c>
      <c r="E61" s="131">
        <v>0</v>
      </c>
      <c r="F61" s="142">
        <v>0</v>
      </c>
      <c r="G61" s="131">
        <v>0</v>
      </c>
      <c r="H61" s="131">
        <v>0</v>
      </c>
      <c r="I61" s="131">
        <v>0</v>
      </c>
    </row>
    <row r="62" spans="2:9" ht="12.75">
      <c r="B62" s="166" t="s">
        <v>339</v>
      </c>
      <c r="C62" s="165"/>
      <c r="D62" s="142">
        <v>0</v>
      </c>
      <c r="E62" s="131">
        <v>0</v>
      </c>
      <c r="F62" s="142">
        <v>0</v>
      </c>
      <c r="G62" s="131">
        <v>0</v>
      </c>
      <c r="H62" s="131">
        <v>0</v>
      </c>
      <c r="I62" s="131">
        <v>0</v>
      </c>
    </row>
    <row r="63" spans="2:9" ht="12.75">
      <c r="B63" s="168" t="s">
        <v>338</v>
      </c>
      <c r="C63" s="167"/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31">
        <v>0</v>
      </c>
    </row>
    <row r="64" spans="2:9" ht="12.75">
      <c r="B64" s="166" t="s">
        <v>337</v>
      </c>
      <c r="C64" s="165"/>
      <c r="D64" s="142">
        <v>0</v>
      </c>
      <c r="E64" s="131">
        <v>0</v>
      </c>
      <c r="F64" s="142">
        <v>0</v>
      </c>
      <c r="G64" s="131">
        <v>0</v>
      </c>
      <c r="H64" s="131">
        <v>0</v>
      </c>
      <c r="I64" s="131">
        <v>0</v>
      </c>
    </row>
    <row r="65" spans="2:9" ht="12.75">
      <c r="B65" s="166" t="s">
        <v>336</v>
      </c>
      <c r="C65" s="165"/>
      <c r="D65" s="142">
        <v>0</v>
      </c>
      <c r="E65" s="131">
        <v>0</v>
      </c>
      <c r="F65" s="142">
        <v>0</v>
      </c>
      <c r="G65" s="131">
        <v>0</v>
      </c>
      <c r="H65" s="131">
        <v>0</v>
      </c>
      <c r="I65" s="131">
        <v>0</v>
      </c>
    </row>
    <row r="66" spans="2:9" ht="12.75">
      <c r="B66" s="166" t="s">
        <v>335</v>
      </c>
      <c r="C66" s="165"/>
      <c r="D66" s="142">
        <v>0</v>
      </c>
      <c r="E66" s="131">
        <v>0</v>
      </c>
      <c r="F66" s="142">
        <v>0</v>
      </c>
      <c r="G66" s="131">
        <v>0</v>
      </c>
      <c r="H66" s="131">
        <v>0</v>
      </c>
      <c r="I66" s="131">
        <v>0</v>
      </c>
    </row>
    <row r="67" spans="2:9" ht="12.75">
      <c r="B67" s="166" t="s">
        <v>334</v>
      </c>
      <c r="C67" s="165"/>
      <c r="D67" s="142">
        <v>0</v>
      </c>
      <c r="E67" s="131">
        <v>0</v>
      </c>
      <c r="F67" s="142">
        <v>0</v>
      </c>
      <c r="G67" s="131">
        <v>0</v>
      </c>
      <c r="H67" s="131">
        <v>0</v>
      </c>
      <c r="I67" s="131">
        <v>0</v>
      </c>
    </row>
    <row r="68" spans="2:9" ht="12.75">
      <c r="B68" s="166" t="s">
        <v>333</v>
      </c>
      <c r="C68" s="165"/>
      <c r="D68" s="142">
        <v>0</v>
      </c>
      <c r="E68" s="131">
        <v>0</v>
      </c>
      <c r="F68" s="142">
        <v>0</v>
      </c>
      <c r="G68" s="131">
        <v>0</v>
      </c>
      <c r="H68" s="131">
        <v>0</v>
      </c>
      <c r="I68" s="131">
        <v>0</v>
      </c>
    </row>
    <row r="69" spans="2:9" ht="12.75">
      <c r="B69" s="166" t="s">
        <v>332</v>
      </c>
      <c r="C69" s="165"/>
      <c r="D69" s="142">
        <v>0</v>
      </c>
      <c r="E69" s="131">
        <v>0</v>
      </c>
      <c r="F69" s="142">
        <v>0</v>
      </c>
      <c r="G69" s="131">
        <v>0</v>
      </c>
      <c r="H69" s="131">
        <v>0</v>
      </c>
      <c r="I69" s="131">
        <v>0</v>
      </c>
    </row>
    <row r="70" spans="2:9" ht="12.75">
      <c r="B70" s="166" t="s">
        <v>331</v>
      </c>
      <c r="C70" s="165"/>
      <c r="D70" s="142">
        <v>0</v>
      </c>
      <c r="E70" s="131">
        <v>0</v>
      </c>
      <c r="F70" s="142">
        <v>0</v>
      </c>
      <c r="G70" s="131">
        <v>0</v>
      </c>
      <c r="H70" s="131">
        <v>0</v>
      </c>
      <c r="I70" s="131">
        <v>0</v>
      </c>
    </row>
    <row r="71" spans="2:9" ht="12.75">
      <c r="B71" s="166" t="s">
        <v>330</v>
      </c>
      <c r="C71" s="165"/>
      <c r="D71" s="142">
        <v>0</v>
      </c>
      <c r="E71" s="131">
        <v>0</v>
      </c>
      <c r="F71" s="142">
        <v>0</v>
      </c>
      <c r="G71" s="131">
        <v>0</v>
      </c>
      <c r="H71" s="131">
        <v>0</v>
      </c>
      <c r="I71" s="131">
        <v>0</v>
      </c>
    </row>
    <row r="72" spans="2:9" ht="12.75">
      <c r="B72" s="164" t="s">
        <v>329</v>
      </c>
      <c r="C72" s="163"/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31">
        <v>0</v>
      </c>
    </row>
    <row r="73" spans="2:9" ht="12.75">
      <c r="B73" s="166" t="s">
        <v>328</v>
      </c>
      <c r="C73" s="165"/>
      <c r="D73" s="142">
        <v>0</v>
      </c>
      <c r="E73" s="131">
        <v>0</v>
      </c>
      <c r="F73" s="142">
        <v>0</v>
      </c>
      <c r="G73" s="131">
        <v>0</v>
      </c>
      <c r="H73" s="131">
        <v>0</v>
      </c>
      <c r="I73" s="131">
        <v>0</v>
      </c>
    </row>
    <row r="74" spans="2:9" ht="12.75">
      <c r="B74" s="166" t="s">
        <v>327</v>
      </c>
      <c r="C74" s="165"/>
      <c r="D74" s="142">
        <v>0</v>
      </c>
      <c r="E74" s="131">
        <v>0</v>
      </c>
      <c r="F74" s="142">
        <v>0</v>
      </c>
      <c r="G74" s="131">
        <v>0</v>
      </c>
      <c r="H74" s="131">
        <v>0</v>
      </c>
      <c r="I74" s="131">
        <v>0</v>
      </c>
    </row>
    <row r="75" spans="2:9" ht="12.75">
      <c r="B75" s="166" t="s">
        <v>326</v>
      </c>
      <c r="C75" s="165"/>
      <c r="D75" s="142">
        <v>0</v>
      </c>
      <c r="E75" s="131">
        <v>0</v>
      </c>
      <c r="F75" s="142">
        <v>0</v>
      </c>
      <c r="G75" s="131">
        <v>0</v>
      </c>
      <c r="H75" s="131">
        <v>0</v>
      </c>
      <c r="I75" s="131">
        <v>0</v>
      </c>
    </row>
    <row r="76" spans="2:9" ht="12.75">
      <c r="B76" s="164" t="s">
        <v>325</v>
      </c>
      <c r="C76" s="163"/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31">
        <v>0</v>
      </c>
    </row>
    <row r="77" spans="2:9" ht="12.75">
      <c r="B77" s="166" t="s">
        <v>324</v>
      </c>
      <c r="C77" s="165"/>
      <c r="D77" s="142">
        <v>0</v>
      </c>
      <c r="E77" s="131">
        <v>0</v>
      </c>
      <c r="F77" s="142">
        <v>0</v>
      </c>
      <c r="G77" s="131">
        <v>0</v>
      </c>
      <c r="H77" s="131">
        <v>0</v>
      </c>
      <c r="I77" s="131">
        <v>0</v>
      </c>
    </row>
    <row r="78" spans="2:9" ht="12.75">
      <c r="B78" s="166" t="s">
        <v>323</v>
      </c>
      <c r="C78" s="165"/>
      <c r="D78" s="142">
        <v>0</v>
      </c>
      <c r="E78" s="131">
        <v>0</v>
      </c>
      <c r="F78" s="142">
        <v>0</v>
      </c>
      <c r="G78" s="131">
        <v>0</v>
      </c>
      <c r="H78" s="131">
        <v>0</v>
      </c>
      <c r="I78" s="131">
        <v>0</v>
      </c>
    </row>
    <row r="79" spans="2:9" ht="12.75">
      <c r="B79" s="166" t="s">
        <v>322</v>
      </c>
      <c r="C79" s="165"/>
      <c r="D79" s="142">
        <v>0</v>
      </c>
      <c r="E79" s="131">
        <v>0</v>
      </c>
      <c r="F79" s="142">
        <v>0</v>
      </c>
      <c r="G79" s="131">
        <v>0</v>
      </c>
      <c r="H79" s="131">
        <v>0</v>
      </c>
      <c r="I79" s="131">
        <v>0</v>
      </c>
    </row>
    <row r="80" spans="2:9" ht="12.75">
      <c r="B80" s="166" t="s">
        <v>321</v>
      </c>
      <c r="C80" s="165"/>
      <c r="D80" s="142">
        <v>0</v>
      </c>
      <c r="E80" s="131">
        <v>0</v>
      </c>
      <c r="F80" s="142">
        <v>0</v>
      </c>
      <c r="G80" s="131">
        <v>0</v>
      </c>
      <c r="H80" s="131">
        <v>0</v>
      </c>
      <c r="I80" s="131">
        <v>0</v>
      </c>
    </row>
    <row r="81" spans="2:9" ht="12.75">
      <c r="B81" s="166" t="s">
        <v>320</v>
      </c>
      <c r="C81" s="165"/>
      <c r="D81" s="142">
        <v>0</v>
      </c>
      <c r="E81" s="131">
        <v>0</v>
      </c>
      <c r="F81" s="142">
        <v>0</v>
      </c>
      <c r="G81" s="131">
        <v>0</v>
      </c>
      <c r="H81" s="131">
        <v>0</v>
      </c>
      <c r="I81" s="131">
        <v>0</v>
      </c>
    </row>
    <row r="82" spans="2:9" ht="12.75">
      <c r="B82" s="166" t="s">
        <v>319</v>
      </c>
      <c r="C82" s="165"/>
      <c r="D82" s="142">
        <v>0</v>
      </c>
      <c r="E82" s="131">
        <v>0</v>
      </c>
      <c r="F82" s="142">
        <v>0</v>
      </c>
      <c r="G82" s="131">
        <v>0</v>
      </c>
      <c r="H82" s="131">
        <v>0</v>
      </c>
      <c r="I82" s="131">
        <v>0</v>
      </c>
    </row>
    <row r="83" spans="2:9" ht="12.75">
      <c r="B83" s="166" t="s">
        <v>318</v>
      </c>
      <c r="C83" s="165"/>
      <c r="D83" s="142">
        <v>0</v>
      </c>
      <c r="E83" s="131">
        <v>0</v>
      </c>
      <c r="F83" s="142">
        <v>0</v>
      </c>
      <c r="G83" s="131">
        <v>0</v>
      </c>
      <c r="H83" s="131">
        <v>0</v>
      </c>
      <c r="I83" s="131">
        <v>0</v>
      </c>
    </row>
    <row r="84" spans="2:9" ht="12.75">
      <c r="B84" s="173"/>
      <c r="C84" s="172"/>
      <c r="D84" s="142"/>
      <c r="E84" s="131"/>
      <c r="F84" s="136"/>
      <c r="G84" s="131"/>
      <c r="H84" s="136"/>
      <c r="I84" s="136"/>
    </row>
    <row r="85" spans="2:9" ht="12.75">
      <c r="B85" s="171" t="s">
        <v>391</v>
      </c>
      <c r="C85" s="170"/>
      <c r="D85" s="169">
        <v>703092321.28</v>
      </c>
      <c r="E85" s="169">
        <v>67943546.57</v>
      </c>
      <c r="F85" s="169">
        <v>771035867.85</v>
      </c>
      <c r="G85" s="169">
        <v>207280256.85000002</v>
      </c>
      <c r="H85" s="169">
        <v>207280256.85000002</v>
      </c>
      <c r="I85" s="169">
        <v>563755611</v>
      </c>
    </row>
    <row r="86" spans="2:9" ht="12.75">
      <c r="B86" s="164" t="s">
        <v>390</v>
      </c>
      <c r="C86" s="163"/>
      <c r="D86" s="142">
        <v>36034064</v>
      </c>
      <c r="E86" s="142">
        <v>412487.28</v>
      </c>
      <c r="F86" s="142">
        <v>36446551.28</v>
      </c>
      <c r="G86" s="142">
        <v>14484335.34</v>
      </c>
      <c r="H86" s="142">
        <v>14484335.34</v>
      </c>
      <c r="I86" s="131">
        <v>21962215.94</v>
      </c>
    </row>
    <row r="87" spans="2:9" ht="12.75">
      <c r="B87" s="166" t="s">
        <v>389</v>
      </c>
      <c r="C87" s="165"/>
      <c r="D87" s="142">
        <v>0</v>
      </c>
      <c r="E87" s="131">
        <v>0</v>
      </c>
      <c r="F87" s="142">
        <v>0</v>
      </c>
      <c r="G87" s="131">
        <v>0</v>
      </c>
      <c r="H87" s="131">
        <v>0</v>
      </c>
      <c r="I87" s="131">
        <v>0</v>
      </c>
    </row>
    <row r="88" spans="2:9" ht="12.75">
      <c r="B88" s="166" t="s">
        <v>388</v>
      </c>
      <c r="C88" s="165"/>
      <c r="D88" s="142">
        <v>28791661.38</v>
      </c>
      <c r="E88" s="131">
        <v>0</v>
      </c>
      <c r="F88" s="142">
        <v>28791661.38</v>
      </c>
      <c r="G88" s="131">
        <v>13567979.98</v>
      </c>
      <c r="H88" s="131">
        <v>13567979.98</v>
      </c>
      <c r="I88" s="131">
        <v>15223681.399999999</v>
      </c>
    </row>
    <row r="89" spans="2:9" ht="12.75">
      <c r="B89" s="166" t="s">
        <v>387</v>
      </c>
      <c r="C89" s="165"/>
      <c r="D89" s="142">
        <v>5332109.62</v>
      </c>
      <c r="E89" s="131">
        <v>0</v>
      </c>
      <c r="F89" s="142">
        <v>5332109.62</v>
      </c>
      <c r="G89" s="131">
        <v>823175.95</v>
      </c>
      <c r="H89" s="131">
        <v>823175.95</v>
      </c>
      <c r="I89" s="131">
        <v>4508933.67</v>
      </c>
    </row>
    <row r="90" spans="2:9" ht="12.75">
      <c r="B90" s="166" t="s">
        <v>386</v>
      </c>
      <c r="C90" s="165"/>
      <c r="D90" s="142">
        <v>0</v>
      </c>
      <c r="E90" s="131">
        <v>0</v>
      </c>
      <c r="F90" s="142">
        <v>0</v>
      </c>
      <c r="G90" s="131">
        <v>0</v>
      </c>
      <c r="H90" s="131">
        <v>0</v>
      </c>
      <c r="I90" s="131">
        <v>0</v>
      </c>
    </row>
    <row r="91" spans="2:9" ht="12.75">
      <c r="B91" s="166" t="s">
        <v>385</v>
      </c>
      <c r="C91" s="165"/>
      <c r="D91" s="142">
        <v>1910293</v>
      </c>
      <c r="E91" s="131">
        <v>412487.28</v>
      </c>
      <c r="F91" s="142">
        <v>2322780.2800000003</v>
      </c>
      <c r="G91" s="131">
        <v>93179.41</v>
      </c>
      <c r="H91" s="131">
        <v>93179.41</v>
      </c>
      <c r="I91" s="131">
        <v>2229600.87</v>
      </c>
    </row>
    <row r="92" spans="2:9" ht="12.75">
      <c r="B92" s="166" t="s">
        <v>384</v>
      </c>
      <c r="C92" s="165"/>
      <c r="D92" s="142">
        <v>0</v>
      </c>
      <c r="E92" s="131">
        <v>0</v>
      </c>
      <c r="F92" s="142">
        <v>0</v>
      </c>
      <c r="G92" s="131">
        <v>0</v>
      </c>
      <c r="H92" s="131">
        <v>0</v>
      </c>
      <c r="I92" s="131">
        <v>0</v>
      </c>
    </row>
    <row r="93" spans="2:9" ht="12.75">
      <c r="B93" s="166" t="s">
        <v>383</v>
      </c>
      <c r="C93" s="165"/>
      <c r="D93" s="142">
        <v>0</v>
      </c>
      <c r="E93" s="131">
        <v>0</v>
      </c>
      <c r="F93" s="142">
        <v>0</v>
      </c>
      <c r="G93" s="131">
        <v>0</v>
      </c>
      <c r="H93" s="131">
        <v>0</v>
      </c>
      <c r="I93" s="131">
        <v>0</v>
      </c>
    </row>
    <row r="94" spans="2:9" ht="12.75">
      <c r="B94" s="164" t="s">
        <v>382</v>
      </c>
      <c r="C94" s="163"/>
      <c r="D94" s="142">
        <v>254234164.24</v>
      </c>
      <c r="E94" s="142">
        <v>850206.37</v>
      </c>
      <c r="F94" s="142">
        <v>255084370.61</v>
      </c>
      <c r="G94" s="142">
        <v>43806112.76</v>
      </c>
      <c r="H94" s="142">
        <v>43806112.76</v>
      </c>
      <c r="I94" s="131">
        <v>211278257.85000002</v>
      </c>
    </row>
    <row r="95" spans="2:9" ht="12.75">
      <c r="B95" s="166" t="s">
        <v>381</v>
      </c>
      <c r="C95" s="165"/>
      <c r="D95" s="142">
        <v>881164.24</v>
      </c>
      <c r="E95" s="131">
        <v>0</v>
      </c>
      <c r="F95" s="142">
        <v>881164.24</v>
      </c>
      <c r="G95" s="131">
        <v>0</v>
      </c>
      <c r="H95" s="131">
        <v>0</v>
      </c>
      <c r="I95" s="131">
        <v>881164.24</v>
      </c>
    </row>
    <row r="96" spans="2:9" ht="12.75">
      <c r="B96" s="166" t="s">
        <v>380</v>
      </c>
      <c r="C96" s="165"/>
      <c r="D96" s="142">
        <v>0</v>
      </c>
      <c r="E96" s="131">
        <v>0</v>
      </c>
      <c r="F96" s="142">
        <v>0</v>
      </c>
      <c r="G96" s="131">
        <v>0</v>
      </c>
      <c r="H96" s="131">
        <v>0</v>
      </c>
      <c r="I96" s="131">
        <v>0</v>
      </c>
    </row>
    <row r="97" spans="2:9" ht="12.75">
      <c r="B97" s="166" t="s">
        <v>379</v>
      </c>
      <c r="C97" s="165"/>
      <c r="D97" s="142">
        <v>0</v>
      </c>
      <c r="E97" s="131">
        <v>0</v>
      </c>
      <c r="F97" s="142">
        <v>0</v>
      </c>
      <c r="G97" s="131">
        <v>0</v>
      </c>
      <c r="H97" s="131">
        <v>0</v>
      </c>
      <c r="I97" s="131">
        <v>0</v>
      </c>
    </row>
    <row r="98" spans="2:9" ht="12.75">
      <c r="B98" s="166" t="s">
        <v>378</v>
      </c>
      <c r="C98" s="165"/>
      <c r="D98" s="142">
        <v>0</v>
      </c>
      <c r="E98" s="131">
        <v>0</v>
      </c>
      <c r="F98" s="142">
        <v>0</v>
      </c>
      <c r="G98" s="131">
        <v>0</v>
      </c>
      <c r="H98" s="131">
        <v>0</v>
      </c>
      <c r="I98" s="131">
        <v>0</v>
      </c>
    </row>
    <row r="99" spans="2:9" ht="12.75">
      <c r="B99" s="166" t="s">
        <v>377</v>
      </c>
      <c r="C99" s="165"/>
      <c r="D99" s="142">
        <v>251603000</v>
      </c>
      <c r="E99" s="131">
        <v>850206.37</v>
      </c>
      <c r="F99" s="142">
        <v>252453206.37</v>
      </c>
      <c r="G99" s="131">
        <v>43254367.43</v>
      </c>
      <c r="H99" s="131">
        <v>43254367.43</v>
      </c>
      <c r="I99" s="131">
        <v>209198838.94</v>
      </c>
    </row>
    <row r="100" spans="2:9" ht="12.75">
      <c r="B100" s="166" t="s">
        <v>376</v>
      </c>
      <c r="C100" s="165"/>
      <c r="D100" s="142">
        <v>1500000</v>
      </c>
      <c r="E100" s="131">
        <v>0</v>
      </c>
      <c r="F100" s="142">
        <v>1500000</v>
      </c>
      <c r="G100" s="131">
        <v>551745.33</v>
      </c>
      <c r="H100" s="131">
        <v>551745.33</v>
      </c>
      <c r="I100" s="131">
        <v>948254.67</v>
      </c>
    </row>
    <row r="101" spans="2:9" ht="12.75">
      <c r="B101" s="166" t="s">
        <v>375</v>
      </c>
      <c r="C101" s="165"/>
      <c r="D101" s="142">
        <v>100000</v>
      </c>
      <c r="E101" s="131">
        <v>0</v>
      </c>
      <c r="F101" s="142">
        <v>100000</v>
      </c>
      <c r="G101" s="131">
        <v>0</v>
      </c>
      <c r="H101" s="131">
        <v>0</v>
      </c>
      <c r="I101" s="131">
        <v>100000</v>
      </c>
    </row>
    <row r="102" spans="2:9" ht="12.75">
      <c r="B102" s="166" t="s">
        <v>374</v>
      </c>
      <c r="C102" s="165"/>
      <c r="D102" s="142">
        <v>0</v>
      </c>
      <c r="E102" s="131">
        <v>0</v>
      </c>
      <c r="F102" s="142">
        <v>0</v>
      </c>
      <c r="G102" s="131">
        <v>0</v>
      </c>
      <c r="H102" s="131">
        <v>0</v>
      </c>
      <c r="I102" s="131">
        <v>0</v>
      </c>
    </row>
    <row r="103" spans="2:9" ht="12.75">
      <c r="B103" s="166" t="s">
        <v>373</v>
      </c>
      <c r="C103" s="165"/>
      <c r="D103" s="142">
        <v>150000</v>
      </c>
      <c r="E103" s="131">
        <v>0</v>
      </c>
      <c r="F103" s="142">
        <v>150000</v>
      </c>
      <c r="G103" s="131">
        <v>0</v>
      </c>
      <c r="H103" s="131">
        <v>0</v>
      </c>
      <c r="I103" s="131">
        <v>150000</v>
      </c>
    </row>
    <row r="104" spans="2:9" ht="12.75">
      <c r="B104" s="164" t="s">
        <v>372</v>
      </c>
      <c r="C104" s="163"/>
      <c r="D104" s="142">
        <v>80284555.54</v>
      </c>
      <c r="E104" s="142">
        <v>23947895.13</v>
      </c>
      <c r="F104" s="142">
        <v>104232450.67</v>
      </c>
      <c r="G104" s="142">
        <v>3096677.42</v>
      </c>
      <c r="H104" s="142">
        <v>3096677.42</v>
      </c>
      <c r="I104" s="131">
        <v>101135773.25</v>
      </c>
    </row>
    <row r="105" spans="2:9" ht="12.75">
      <c r="B105" s="166" t="s">
        <v>371</v>
      </c>
      <c r="C105" s="165"/>
      <c r="D105" s="142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</row>
    <row r="106" spans="2:9" ht="12.75">
      <c r="B106" s="166" t="s">
        <v>370</v>
      </c>
      <c r="C106" s="165"/>
      <c r="D106" s="142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</row>
    <row r="107" spans="2:9" ht="12.75">
      <c r="B107" s="166" t="s">
        <v>369</v>
      </c>
      <c r="C107" s="165"/>
      <c r="D107" s="142">
        <v>58474283.28</v>
      </c>
      <c r="E107" s="131">
        <v>23947895.13</v>
      </c>
      <c r="F107" s="131">
        <v>82422178.41</v>
      </c>
      <c r="G107" s="131">
        <v>3041627.41</v>
      </c>
      <c r="H107" s="131">
        <v>3041627.41</v>
      </c>
      <c r="I107" s="131">
        <v>79380551</v>
      </c>
    </row>
    <row r="108" spans="2:9" ht="12.75">
      <c r="B108" s="166" t="s">
        <v>368</v>
      </c>
      <c r="C108" s="165"/>
      <c r="D108" s="142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</row>
    <row r="109" spans="2:9" ht="12.75">
      <c r="B109" s="166" t="s">
        <v>367</v>
      </c>
      <c r="C109" s="165"/>
      <c r="D109" s="142">
        <v>16025111.76</v>
      </c>
      <c r="E109" s="131">
        <v>0</v>
      </c>
      <c r="F109" s="131">
        <v>16025111.76</v>
      </c>
      <c r="G109" s="131">
        <v>55050.01</v>
      </c>
      <c r="H109" s="131">
        <v>55050.01</v>
      </c>
      <c r="I109" s="131">
        <v>15970061.75</v>
      </c>
    </row>
    <row r="110" spans="2:9" ht="12.75">
      <c r="B110" s="166" t="s">
        <v>366</v>
      </c>
      <c r="C110" s="165"/>
      <c r="D110" s="142">
        <v>4269800.5</v>
      </c>
      <c r="E110" s="131">
        <v>0</v>
      </c>
      <c r="F110" s="131">
        <v>4269800.5</v>
      </c>
      <c r="G110" s="131">
        <v>0</v>
      </c>
      <c r="H110" s="131">
        <v>0</v>
      </c>
      <c r="I110" s="131">
        <v>4269800.5</v>
      </c>
    </row>
    <row r="111" spans="2:9" ht="12.75">
      <c r="B111" s="166" t="s">
        <v>365</v>
      </c>
      <c r="C111" s="165"/>
      <c r="D111" s="142">
        <v>1515360</v>
      </c>
      <c r="E111" s="131">
        <v>0</v>
      </c>
      <c r="F111" s="131">
        <v>1515360</v>
      </c>
      <c r="G111" s="131">
        <v>0</v>
      </c>
      <c r="H111" s="131">
        <v>0</v>
      </c>
      <c r="I111" s="131">
        <v>1515360</v>
      </c>
    </row>
    <row r="112" spans="2:9" ht="12.75">
      <c r="B112" s="166" t="s">
        <v>364</v>
      </c>
      <c r="C112" s="165"/>
      <c r="D112" s="142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</row>
    <row r="113" spans="2:9" ht="12.75">
      <c r="B113" s="166" t="s">
        <v>363</v>
      </c>
      <c r="C113" s="165"/>
      <c r="D113" s="142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</row>
    <row r="114" spans="2:9" ht="25.5" customHeight="1">
      <c r="B114" s="168" t="s">
        <v>362</v>
      </c>
      <c r="C114" s="167"/>
      <c r="D114" s="142">
        <v>328283961.5</v>
      </c>
      <c r="E114" s="142">
        <v>42732957.79</v>
      </c>
      <c r="F114" s="142">
        <v>371016919.29</v>
      </c>
      <c r="G114" s="142">
        <v>145893131.33</v>
      </c>
      <c r="H114" s="142">
        <v>145893131.33</v>
      </c>
      <c r="I114" s="131">
        <v>225123787.96</v>
      </c>
    </row>
    <row r="115" spans="2:9" ht="12.75">
      <c r="B115" s="166" t="s">
        <v>361</v>
      </c>
      <c r="C115" s="165"/>
      <c r="D115" s="142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</row>
    <row r="116" spans="2:9" ht="12.75">
      <c r="B116" s="166" t="s">
        <v>360</v>
      </c>
      <c r="C116" s="165"/>
      <c r="D116" s="142">
        <v>328283961.5</v>
      </c>
      <c r="E116" s="131">
        <v>42732957.79</v>
      </c>
      <c r="F116" s="131">
        <v>371016919.29</v>
      </c>
      <c r="G116" s="131">
        <v>145893131.33</v>
      </c>
      <c r="H116" s="131">
        <v>145893131.33</v>
      </c>
      <c r="I116" s="131">
        <v>225123787.96</v>
      </c>
    </row>
    <row r="117" spans="2:9" ht="12.75">
      <c r="B117" s="166" t="s">
        <v>359</v>
      </c>
      <c r="C117" s="165"/>
      <c r="D117" s="142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</row>
    <row r="118" spans="2:9" ht="12.75">
      <c r="B118" s="166" t="s">
        <v>358</v>
      </c>
      <c r="C118" s="165"/>
      <c r="D118" s="142">
        <v>0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</row>
    <row r="119" spans="2:9" ht="12.75">
      <c r="B119" s="166" t="s">
        <v>357</v>
      </c>
      <c r="C119" s="165"/>
      <c r="D119" s="142">
        <v>0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</row>
    <row r="120" spans="2:9" ht="12.75">
      <c r="B120" s="166" t="s">
        <v>356</v>
      </c>
      <c r="C120" s="165"/>
      <c r="D120" s="142">
        <v>0</v>
      </c>
      <c r="E120" s="131">
        <v>0</v>
      </c>
      <c r="F120" s="131">
        <v>0</v>
      </c>
      <c r="G120" s="131">
        <v>0</v>
      </c>
      <c r="H120" s="131">
        <v>0</v>
      </c>
      <c r="I120" s="131">
        <v>0</v>
      </c>
    </row>
    <row r="121" spans="2:9" ht="12.75">
      <c r="B121" s="166" t="s">
        <v>355</v>
      </c>
      <c r="C121" s="165"/>
      <c r="D121" s="142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</row>
    <row r="122" spans="2:9" ht="12.75">
      <c r="B122" s="166" t="s">
        <v>354</v>
      </c>
      <c r="C122" s="165"/>
      <c r="D122" s="142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</row>
    <row r="123" spans="2:9" ht="12.75">
      <c r="B123" s="166" t="s">
        <v>353</v>
      </c>
      <c r="C123" s="165"/>
      <c r="D123" s="142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</row>
    <row r="124" spans="2:9" ht="12.75">
      <c r="B124" s="164" t="s">
        <v>352</v>
      </c>
      <c r="C124" s="163"/>
      <c r="D124" s="142">
        <v>4255576</v>
      </c>
      <c r="E124" s="142">
        <v>0</v>
      </c>
      <c r="F124" s="142">
        <v>4255576</v>
      </c>
      <c r="G124" s="142">
        <v>0</v>
      </c>
      <c r="H124" s="142">
        <v>0</v>
      </c>
      <c r="I124" s="131">
        <v>4255576</v>
      </c>
    </row>
    <row r="125" spans="2:9" ht="12.75">
      <c r="B125" s="166" t="s">
        <v>351</v>
      </c>
      <c r="C125" s="165"/>
      <c r="D125" s="142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</row>
    <row r="126" spans="2:9" ht="12.75">
      <c r="B126" s="166" t="s">
        <v>350</v>
      </c>
      <c r="C126" s="165"/>
      <c r="D126" s="142">
        <v>705000</v>
      </c>
      <c r="E126" s="131">
        <v>0</v>
      </c>
      <c r="F126" s="131">
        <v>705000</v>
      </c>
      <c r="G126" s="131">
        <v>0</v>
      </c>
      <c r="H126" s="131">
        <v>0</v>
      </c>
      <c r="I126" s="131">
        <v>705000</v>
      </c>
    </row>
    <row r="127" spans="2:9" ht="12.75">
      <c r="B127" s="166" t="s">
        <v>349</v>
      </c>
      <c r="C127" s="165"/>
      <c r="D127" s="142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</row>
    <row r="128" spans="2:9" ht="12.75">
      <c r="B128" s="166" t="s">
        <v>348</v>
      </c>
      <c r="C128" s="165"/>
      <c r="D128" s="142">
        <v>3550576</v>
      </c>
      <c r="E128" s="131">
        <v>0</v>
      </c>
      <c r="F128" s="131">
        <v>3550576</v>
      </c>
      <c r="G128" s="131">
        <v>0</v>
      </c>
      <c r="H128" s="131">
        <v>0</v>
      </c>
      <c r="I128" s="131">
        <v>3550576</v>
      </c>
    </row>
    <row r="129" spans="2:9" ht="12.75">
      <c r="B129" s="166" t="s">
        <v>347</v>
      </c>
      <c r="C129" s="165"/>
      <c r="D129" s="142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</row>
    <row r="130" spans="2:9" ht="12.75">
      <c r="B130" s="166" t="s">
        <v>346</v>
      </c>
      <c r="C130" s="165"/>
      <c r="D130" s="142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</row>
    <row r="131" spans="2:9" ht="12.75">
      <c r="B131" s="166" t="s">
        <v>345</v>
      </c>
      <c r="C131" s="165"/>
      <c r="D131" s="142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</row>
    <row r="132" spans="2:9" ht="12.75">
      <c r="B132" s="166" t="s">
        <v>344</v>
      </c>
      <c r="C132" s="165"/>
      <c r="D132" s="142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</row>
    <row r="133" spans="2:9" ht="12.75">
      <c r="B133" s="166" t="s">
        <v>343</v>
      </c>
      <c r="C133" s="165"/>
      <c r="D133" s="142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</row>
    <row r="134" spans="2:9" ht="12.75">
      <c r="B134" s="164" t="s">
        <v>342</v>
      </c>
      <c r="C134" s="163"/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  <c r="I134" s="131">
        <v>0</v>
      </c>
    </row>
    <row r="135" spans="2:9" ht="12.75">
      <c r="B135" s="166" t="s">
        <v>341</v>
      </c>
      <c r="C135" s="165"/>
      <c r="D135" s="142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</row>
    <row r="136" spans="2:9" ht="12.75">
      <c r="B136" s="166" t="s">
        <v>340</v>
      </c>
      <c r="C136" s="165"/>
      <c r="D136" s="142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</row>
    <row r="137" spans="2:9" ht="12.75">
      <c r="B137" s="166" t="s">
        <v>339</v>
      </c>
      <c r="C137" s="165"/>
      <c r="D137" s="142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</row>
    <row r="138" spans="2:9" ht="12.75">
      <c r="B138" s="164" t="s">
        <v>338</v>
      </c>
      <c r="C138" s="163"/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  <c r="I138" s="131">
        <v>0</v>
      </c>
    </row>
    <row r="139" spans="2:9" ht="12.75">
      <c r="B139" s="166" t="s">
        <v>337</v>
      </c>
      <c r="C139" s="165"/>
      <c r="D139" s="142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</row>
    <row r="140" spans="2:9" ht="12.75">
      <c r="B140" s="166" t="s">
        <v>336</v>
      </c>
      <c r="C140" s="165"/>
      <c r="D140" s="142">
        <v>0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</row>
    <row r="141" spans="2:9" ht="12.75">
      <c r="B141" s="166" t="s">
        <v>335</v>
      </c>
      <c r="C141" s="165"/>
      <c r="D141" s="142">
        <v>0</v>
      </c>
      <c r="E141" s="131">
        <v>0</v>
      </c>
      <c r="F141" s="131">
        <v>0</v>
      </c>
      <c r="G141" s="131">
        <v>0</v>
      </c>
      <c r="H141" s="131">
        <v>0</v>
      </c>
      <c r="I141" s="131">
        <v>0</v>
      </c>
    </row>
    <row r="142" spans="2:9" ht="12.75">
      <c r="B142" s="166" t="s">
        <v>334</v>
      </c>
      <c r="C142" s="165"/>
      <c r="D142" s="142">
        <v>0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</row>
    <row r="143" spans="2:9" ht="12.75">
      <c r="B143" s="166" t="s">
        <v>333</v>
      </c>
      <c r="C143" s="165"/>
      <c r="D143" s="142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</row>
    <row r="144" spans="2:9" ht="12.75">
      <c r="B144" s="166" t="s">
        <v>332</v>
      </c>
      <c r="C144" s="165"/>
      <c r="D144" s="142">
        <v>0</v>
      </c>
      <c r="E144" s="131">
        <v>0</v>
      </c>
      <c r="F144" s="131">
        <v>0</v>
      </c>
      <c r="G144" s="131">
        <v>0</v>
      </c>
      <c r="H144" s="131">
        <v>0</v>
      </c>
      <c r="I144" s="131">
        <v>0</v>
      </c>
    </row>
    <row r="145" spans="2:9" ht="12.75">
      <c r="B145" s="166" t="s">
        <v>331</v>
      </c>
      <c r="C145" s="165"/>
      <c r="D145" s="142">
        <v>0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</row>
    <row r="146" spans="2:9" ht="12.75">
      <c r="B146" s="166" t="s">
        <v>330</v>
      </c>
      <c r="C146" s="165"/>
      <c r="D146" s="142">
        <v>0</v>
      </c>
      <c r="E146" s="131">
        <v>0</v>
      </c>
      <c r="F146" s="131">
        <v>0</v>
      </c>
      <c r="G146" s="131">
        <v>0</v>
      </c>
      <c r="H146" s="131">
        <v>0</v>
      </c>
      <c r="I146" s="131">
        <v>0</v>
      </c>
    </row>
    <row r="147" spans="2:9" ht="12.75">
      <c r="B147" s="164" t="s">
        <v>329</v>
      </c>
      <c r="C147" s="163"/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  <c r="I147" s="131">
        <v>0</v>
      </c>
    </row>
    <row r="148" spans="2:9" ht="12.75">
      <c r="B148" s="166" t="s">
        <v>328</v>
      </c>
      <c r="C148" s="165"/>
      <c r="D148" s="142">
        <v>0</v>
      </c>
      <c r="E148" s="131">
        <v>0</v>
      </c>
      <c r="F148" s="131">
        <v>0</v>
      </c>
      <c r="G148" s="131">
        <v>0</v>
      </c>
      <c r="H148" s="131">
        <v>0</v>
      </c>
      <c r="I148" s="131">
        <v>0</v>
      </c>
    </row>
    <row r="149" spans="2:9" ht="12.75">
      <c r="B149" s="166" t="s">
        <v>327</v>
      </c>
      <c r="C149" s="165"/>
      <c r="D149" s="142">
        <v>0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</row>
    <row r="150" spans="2:9" ht="12.75">
      <c r="B150" s="166" t="s">
        <v>326</v>
      </c>
      <c r="C150" s="165"/>
      <c r="D150" s="142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</row>
    <row r="151" spans="2:9" ht="12.75">
      <c r="B151" s="164" t="s">
        <v>325</v>
      </c>
      <c r="C151" s="163"/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  <c r="I151" s="131">
        <v>0</v>
      </c>
    </row>
    <row r="152" spans="2:9" ht="12.75">
      <c r="B152" s="166" t="s">
        <v>324</v>
      </c>
      <c r="C152" s="165"/>
      <c r="D152" s="142">
        <v>0</v>
      </c>
      <c r="E152" s="131">
        <v>0</v>
      </c>
      <c r="F152" s="131">
        <v>0</v>
      </c>
      <c r="G152" s="131">
        <v>0</v>
      </c>
      <c r="H152" s="131">
        <v>0</v>
      </c>
      <c r="I152" s="131">
        <v>0</v>
      </c>
    </row>
    <row r="153" spans="2:9" ht="12.75">
      <c r="B153" s="166" t="s">
        <v>323</v>
      </c>
      <c r="C153" s="165"/>
      <c r="D153" s="142">
        <v>0</v>
      </c>
      <c r="E153" s="131">
        <v>0</v>
      </c>
      <c r="F153" s="131">
        <v>0</v>
      </c>
      <c r="G153" s="131">
        <v>0</v>
      </c>
      <c r="H153" s="131">
        <v>0</v>
      </c>
      <c r="I153" s="131">
        <v>0</v>
      </c>
    </row>
    <row r="154" spans="2:9" ht="12.75">
      <c r="B154" s="166" t="s">
        <v>322</v>
      </c>
      <c r="C154" s="165"/>
      <c r="D154" s="142">
        <v>0</v>
      </c>
      <c r="E154" s="131">
        <v>0</v>
      </c>
      <c r="F154" s="131">
        <v>0</v>
      </c>
      <c r="G154" s="131">
        <v>0</v>
      </c>
      <c r="H154" s="131">
        <v>0</v>
      </c>
      <c r="I154" s="131">
        <v>0</v>
      </c>
    </row>
    <row r="155" spans="2:9" ht="12.75">
      <c r="B155" s="166" t="s">
        <v>321</v>
      </c>
      <c r="C155" s="165"/>
      <c r="D155" s="142">
        <v>0</v>
      </c>
      <c r="E155" s="131">
        <v>0</v>
      </c>
      <c r="F155" s="131">
        <v>0</v>
      </c>
      <c r="G155" s="131">
        <v>0</v>
      </c>
      <c r="H155" s="131">
        <v>0</v>
      </c>
      <c r="I155" s="131">
        <v>0</v>
      </c>
    </row>
    <row r="156" spans="2:9" ht="12.75">
      <c r="B156" s="166" t="s">
        <v>320</v>
      </c>
      <c r="C156" s="165"/>
      <c r="D156" s="142">
        <v>0</v>
      </c>
      <c r="E156" s="131">
        <v>0</v>
      </c>
      <c r="F156" s="131">
        <v>0</v>
      </c>
      <c r="G156" s="131">
        <v>0</v>
      </c>
      <c r="H156" s="131">
        <v>0</v>
      </c>
      <c r="I156" s="131">
        <v>0</v>
      </c>
    </row>
    <row r="157" spans="2:9" ht="12.75">
      <c r="B157" s="166" t="s">
        <v>319</v>
      </c>
      <c r="C157" s="165"/>
      <c r="D157" s="142">
        <v>0</v>
      </c>
      <c r="E157" s="131">
        <v>0</v>
      </c>
      <c r="F157" s="131">
        <v>0</v>
      </c>
      <c r="G157" s="131">
        <v>0</v>
      </c>
      <c r="H157" s="131">
        <v>0</v>
      </c>
      <c r="I157" s="131">
        <v>0</v>
      </c>
    </row>
    <row r="158" spans="2:9" ht="12.75">
      <c r="B158" s="166" t="s">
        <v>318</v>
      </c>
      <c r="C158" s="165"/>
      <c r="D158" s="142">
        <v>0</v>
      </c>
      <c r="E158" s="131">
        <v>0</v>
      </c>
      <c r="F158" s="131">
        <v>0</v>
      </c>
      <c r="G158" s="131">
        <v>0</v>
      </c>
      <c r="H158" s="131">
        <v>0</v>
      </c>
      <c r="I158" s="131">
        <v>0</v>
      </c>
    </row>
    <row r="159" spans="2:9" ht="12.75">
      <c r="B159" s="164"/>
      <c r="C159" s="163"/>
      <c r="D159" s="142"/>
      <c r="E159" s="131"/>
      <c r="F159" s="131"/>
      <c r="G159" s="131"/>
      <c r="H159" s="131"/>
      <c r="I159" s="131"/>
    </row>
    <row r="160" spans="2:9" ht="12.75">
      <c r="B160" s="162" t="s">
        <v>317</v>
      </c>
      <c r="C160" s="161"/>
      <c r="D160" s="160">
        <f>+D85+D10</f>
        <v>1018943721.28</v>
      </c>
      <c r="E160" s="160">
        <f>+E85+E10</f>
        <v>68173758.19999999</v>
      </c>
      <c r="F160" s="160">
        <f>+F85+F10</f>
        <v>1087117479.48</v>
      </c>
      <c r="G160" s="160">
        <f>+G85+G10</f>
        <v>290046481.8</v>
      </c>
      <c r="H160" s="160">
        <f>+H85+H10</f>
        <v>290046481.8</v>
      </c>
      <c r="I160" s="160">
        <f>+I85+I10</f>
        <v>797070997.68</v>
      </c>
    </row>
    <row r="161" spans="2:9" ht="13.5" thickBot="1">
      <c r="B161" s="159"/>
      <c r="C161" s="158"/>
      <c r="D161" s="157"/>
      <c r="E161" s="127"/>
      <c r="F161" s="127"/>
      <c r="G161" s="127"/>
      <c r="H161" s="127"/>
      <c r="I161" s="127"/>
    </row>
    <row r="163" spans="3:8" ht="15">
      <c r="C163" s="156" t="s">
        <v>205</v>
      </c>
      <c r="D163" s="156"/>
      <c r="E163"/>
      <c r="F163" s="77" t="s">
        <v>204</v>
      </c>
      <c r="G163" s="77"/>
      <c r="H163" s="77"/>
    </row>
    <row r="164" spans="3:9" ht="16.5" customHeight="1">
      <c r="C164" s="156" t="s">
        <v>203</v>
      </c>
      <c r="D164" s="156"/>
      <c r="E164" s="155" t="s">
        <v>202</v>
      </c>
      <c r="F164" s="155"/>
      <c r="G164" s="155"/>
      <c r="H164" s="155"/>
      <c r="I164" s="155"/>
    </row>
    <row r="165" spans="3:9" ht="15">
      <c r="C165"/>
      <c r="D165"/>
      <c r="E165" s="154"/>
      <c r="F165" s="154"/>
      <c r="G165" s="154"/>
      <c r="H165" s="154"/>
      <c r="I165" s="154"/>
    </row>
  </sheetData>
  <sheetProtection/>
  <mergeCells count="16">
    <mergeCell ref="E164:I164"/>
    <mergeCell ref="B39:C39"/>
    <mergeCell ref="B49:C49"/>
    <mergeCell ref="B63:C63"/>
    <mergeCell ref="B114:C114"/>
    <mergeCell ref="B7:C9"/>
    <mergeCell ref="I7:I9"/>
    <mergeCell ref="C163:D163"/>
    <mergeCell ref="F163:H163"/>
    <mergeCell ref="C164:D164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headerFooter>
    <oddFooter>&amp;L 
</oddFooter>
  </headerFooter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view="pageBreakPreview" zoomScale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C20" sqref="C20:H2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3" t="s">
        <v>120</v>
      </c>
      <c r="C2" s="192"/>
      <c r="D2" s="192"/>
      <c r="E2" s="192"/>
      <c r="F2" s="192"/>
      <c r="G2" s="192"/>
      <c r="H2" s="191"/>
    </row>
    <row r="3" spans="2:8" ht="12.75">
      <c r="B3" s="26" t="s">
        <v>398</v>
      </c>
      <c r="C3" s="27"/>
      <c r="D3" s="27"/>
      <c r="E3" s="27"/>
      <c r="F3" s="27"/>
      <c r="G3" s="27"/>
      <c r="H3" s="28"/>
    </row>
    <row r="4" spans="2:8" ht="12.75">
      <c r="B4" s="26" t="s">
        <v>403</v>
      </c>
      <c r="C4" s="27"/>
      <c r="D4" s="27"/>
      <c r="E4" s="27"/>
      <c r="F4" s="27"/>
      <c r="G4" s="27"/>
      <c r="H4" s="28"/>
    </row>
    <row r="5" spans="2:8" ht="12.75">
      <c r="B5" s="26" t="s">
        <v>173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117" t="s">
        <v>2</v>
      </c>
      <c r="C7" s="190" t="s">
        <v>396</v>
      </c>
      <c r="D7" s="189"/>
      <c r="E7" s="189"/>
      <c r="F7" s="189"/>
      <c r="G7" s="188"/>
      <c r="H7" s="117" t="s">
        <v>395</v>
      </c>
    </row>
    <row r="8" spans="2:8" ht="26.25" thickBot="1">
      <c r="B8" s="115"/>
      <c r="C8" s="22" t="s">
        <v>246</v>
      </c>
      <c r="D8" s="22" t="s">
        <v>312</v>
      </c>
      <c r="E8" s="22" t="s">
        <v>311</v>
      </c>
      <c r="F8" s="22" t="s">
        <v>216</v>
      </c>
      <c r="G8" s="22" t="s">
        <v>214</v>
      </c>
      <c r="H8" s="115"/>
    </row>
    <row r="9" spans="2:8" ht="12.75">
      <c r="B9" s="181" t="s">
        <v>402</v>
      </c>
      <c r="C9" s="187">
        <f>SUM(C10:C17)</f>
        <v>315909000</v>
      </c>
      <c r="D9" s="187">
        <f>SUM(D10:D17)</f>
        <v>230211.6299999999</v>
      </c>
      <c r="E9" s="187">
        <f>SUM(E10:E17)</f>
        <v>316139211.63</v>
      </c>
      <c r="F9" s="187">
        <f>SUM(F10:F17)</f>
        <v>82766224.95</v>
      </c>
      <c r="G9" s="187">
        <f>SUM(G10:G17)</f>
        <v>82766224.95</v>
      </c>
      <c r="H9" s="187">
        <f>SUM(H10:H17)</f>
        <v>233372986.67999998</v>
      </c>
    </row>
    <row r="10" spans="2:8" ht="12.75" customHeight="1">
      <c r="B10" s="183" t="s">
        <v>400</v>
      </c>
      <c r="C10" s="184">
        <v>302909000</v>
      </c>
      <c r="D10" s="184">
        <v>-1677452.8</v>
      </c>
      <c r="E10" s="184">
        <v>301231547.2</v>
      </c>
      <c r="F10" s="184">
        <v>75586554.97</v>
      </c>
      <c r="G10" s="184">
        <v>75586554.97</v>
      </c>
      <c r="H10" s="131">
        <v>225644992.23</v>
      </c>
    </row>
    <row r="11" spans="2:11" ht="25.5">
      <c r="B11" s="183" t="s">
        <v>399</v>
      </c>
      <c r="C11" s="9">
        <v>13000000</v>
      </c>
      <c r="D11" s="9">
        <v>1907664.43</v>
      </c>
      <c r="E11" s="9">
        <v>14907664.43</v>
      </c>
      <c r="F11" s="9">
        <v>7179669.98</v>
      </c>
      <c r="G11" s="9">
        <v>7179669.98</v>
      </c>
      <c r="H11" s="131">
        <v>7727994.449999999</v>
      </c>
      <c r="K11" s="99"/>
    </row>
    <row r="12" spans="2:8" ht="12.75">
      <c r="B12" s="183"/>
      <c r="C12" s="9"/>
      <c r="D12" s="9"/>
      <c r="E12" s="9"/>
      <c r="F12" s="9"/>
      <c r="G12" s="9"/>
      <c r="H12" s="131"/>
    </row>
    <row r="13" spans="2:8" ht="12.75">
      <c r="B13" s="183"/>
      <c r="C13" s="9"/>
      <c r="D13" s="9"/>
      <c r="E13" s="9"/>
      <c r="F13" s="9"/>
      <c r="G13" s="9"/>
      <c r="H13" s="131"/>
    </row>
    <row r="14" spans="2:8" ht="12.75">
      <c r="B14" s="183"/>
      <c r="C14" s="9"/>
      <c r="D14" s="9"/>
      <c r="E14" s="9"/>
      <c r="F14" s="9"/>
      <c r="G14" s="9"/>
      <c r="H14" s="131"/>
    </row>
    <row r="15" spans="2:8" ht="12.75">
      <c r="B15" s="183"/>
      <c r="C15" s="9"/>
      <c r="D15" s="9"/>
      <c r="E15" s="9"/>
      <c r="F15" s="9"/>
      <c r="G15" s="9"/>
      <c r="H15" s="131"/>
    </row>
    <row r="16" spans="2:8" ht="12.75">
      <c r="B16" s="183"/>
      <c r="C16" s="9"/>
      <c r="D16" s="9"/>
      <c r="E16" s="9"/>
      <c r="F16" s="9"/>
      <c r="G16" s="9"/>
      <c r="H16" s="131"/>
    </row>
    <row r="17" spans="2:8" ht="12.75">
      <c r="B17" s="183"/>
      <c r="C17" s="9"/>
      <c r="D17" s="9"/>
      <c r="E17" s="9"/>
      <c r="F17" s="9"/>
      <c r="G17" s="9"/>
      <c r="H17" s="131"/>
    </row>
    <row r="18" spans="2:8" ht="12.75">
      <c r="B18" s="182"/>
      <c r="C18" s="9"/>
      <c r="D18" s="9"/>
      <c r="E18" s="9"/>
      <c r="F18" s="9"/>
      <c r="G18" s="9"/>
      <c r="H18" s="9"/>
    </row>
    <row r="19" spans="2:8" ht="12.75">
      <c r="B19" s="186" t="s">
        <v>401</v>
      </c>
      <c r="C19" s="185">
        <f>SUM(C20:C27)</f>
        <v>703092321.28</v>
      </c>
      <c r="D19" s="185">
        <f>SUM(D20:D27)</f>
        <v>67943546.57000001</v>
      </c>
      <c r="E19" s="185">
        <f>SUM(E20:E27)</f>
        <v>771035867.8499999</v>
      </c>
      <c r="F19" s="185">
        <f>SUM(F20:F27)</f>
        <v>207280256.85</v>
      </c>
      <c r="G19" s="185">
        <f>SUM(G20:G27)</f>
        <v>207280256.85</v>
      </c>
      <c r="H19" s="185">
        <f>SUM(H20:H27)</f>
        <v>563755611</v>
      </c>
    </row>
    <row r="20" spans="2:8" ht="12.75">
      <c r="B20" s="183" t="s">
        <v>400</v>
      </c>
      <c r="C20" s="184">
        <v>652637694.64</v>
      </c>
      <c r="D20" s="184">
        <v>66384179.77</v>
      </c>
      <c r="E20" s="184">
        <v>719021874.41</v>
      </c>
      <c r="F20" s="184">
        <v>192795921.51</v>
      </c>
      <c r="G20" s="184">
        <v>192795921.51</v>
      </c>
      <c r="H20" s="131">
        <v>526225952.9</v>
      </c>
    </row>
    <row r="21" spans="2:9" ht="25.5">
      <c r="B21" s="183" t="s">
        <v>399</v>
      </c>
      <c r="C21" s="184">
        <v>50454626.64</v>
      </c>
      <c r="D21" s="184">
        <v>1559366.8</v>
      </c>
      <c r="E21" s="184">
        <v>52013993.44</v>
      </c>
      <c r="F21" s="184">
        <v>14484335.34</v>
      </c>
      <c r="G21" s="184">
        <v>14484335.34</v>
      </c>
      <c r="H21" s="131">
        <v>37529658.099999994</v>
      </c>
      <c r="I21" s="99"/>
    </row>
    <row r="22" spans="2:8" ht="12.75">
      <c r="B22" s="183"/>
      <c r="C22" s="184"/>
      <c r="D22" s="184"/>
      <c r="E22" s="184"/>
      <c r="F22" s="184"/>
      <c r="G22" s="184"/>
      <c r="H22" s="131"/>
    </row>
    <row r="23" spans="2:8" ht="12.75">
      <c r="B23" s="183"/>
      <c r="C23" s="184"/>
      <c r="D23" s="184"/>
      <c r="E23" s="184"/>
      <c r="F23" s="184"/>
      <c r="G23" s="184"/>
      <c r="H23" s="131"/>
    </row>
    <row r="24" spans="2:8" ht="12.75">
      <c r="B24" s="183"/>
      <c r="C24" s="9"/>
      <c r="D24" s="9"/>
      <c r="E24" s="9"/>
      <c r="F24" s="9"/>
      <c r="G24" s="9"/>
      <c r="H24" s="131"/>
    </row>
    <row r="25" spans="2:8" ht="12.75">
      <c r="B25" s="183"/>
      <c r="C25" s="9"/>
      <c r="D25" s="9"/>
      <c r="E25" s="9"/>
      <c r="F25" s="9"/>
      <c r="G25" s="9"/>
      <c r="H25" s="131"/>
    </row>
    <row r="26" spans="2:8" ht="12.75">
      <c r="B26" s="183"/>
      <c r="C26" s="9"/>
      <c r="D26" s="9"/>
      <c r="E26" s="9"/>
      <c r="F26" s="9"/>
      <c r="G26" s="9"/>
      <c r="H26" s="131"/>
    </row>
    <row r="27" spans="2:8" ht="12.75">
      <c r="B27" s="183"/>
      <c r="C27" s="9"/>
      <c r="D27" s="9"/>
      <c r="E27" s="9"/>
      <c r="F27" s="9"/>
      <c r="G27" s="9"/>
      <c r="H27" s="131"/>
    </row>
    <row r="28" spans="2:8" ht="12.75">
      <c r="B28" s="182"/>
      <c r="C28" s="9"/>
      <c r="D28" s="9"/>
      <c r="E28" s="9"/>
      <c r="F28" s="9"/>
      <c r="G28" s="9"/>
      <c r="H28" s="131"/>
    </row>
    <row r="29" spans="2:8" ht="12.75">
      <c r="B29" s="181" t="s">
        <v>317</v>
      </c>
      <c r="C29" s="7">
        <f>C9+C19</f>
        <v>1019001321.28</v>
      </c>
      <c r="D29" s="7">
        <f>D9+D19</f>
        <v>68173758.2</v>
      </c>
      <c r="E29" s="7">
        <f>E9+E19</f>
        <v>1087175079.48</v>
      </c>
      <c r="F29" s="7">
        <f>F9+F19</f>
        <v>290046481.8</v>
      </c>
      <c r="G29" s="7">
        <f>G9+G19</f>
        <v>290046481.8</v>
      </c>
      <c r="H29" s="7">
        <f>H9+H19</f>
        <v>797128597.68</v>
      </c>
    </row>
    <row r="30" spans="2:8" ht="13.5" thickBot="1">
      <c r="B30" s="180"/>
      <c r="C30" s="19"/>
      <c r="D30" s="19"/>
      <c r="E30" s="19"/>
      <c r="F30" s="19"/>
      <c r="G30" s="19"/>
      <c r="H30" s="19"/>
    </row>
    <row r="32" spans="2:7" ht="15">
      <c r="B32" s="156" t="s">
        <v>205</v>
      </c>
      <c r="C32" s="156"/>
      <c r="D32"/>
      <c r="E32" s="77" t="s">
        <v>204</v>
      </c>
      <c r="F32" s="77"/>
      <c r="G32" s="77"/>
    </row>
    <row r="33" spans="2:7" ht="15">
      <c r="B33" s="156" t="s">
        <v>203</v>
      </c>
      <c r="C33" s="156"/>
      <c r="D33"/>
      <c r="E33" s="155" t="s">
        <v>202</v>
      </c>
      <c r="F33" s="155"/>
      <c r="G33" s="155"/>
    </row>
    <row r="34" spans="2:7" ht="15">
      <c r="B34"/>
      <c r="C34"/>
      <c r="D34"/>
      <c r="E34" s="155"/>
      <c r="F34" s="155"/>
      <c r="G34" s="155"/>
    </row>
  </sheetData>
  <sheetProtection/>
  <mergeCells count="12">
    <mergeCell ref="H7:H8"/>
    <mergeCell ref="B2:H2"/>
    <mergeCell ref="B3:H3"/>
    <mergeCell ref="B4:H4"/>
    <mergeCell ref="B5:H5"/>
    <mergeCell ref="B6:H6"/>
    <mergeCell ref="B32:C32"/>
    <mergeCell ref="E32:G32"/>
    <mergeCell ref="B33:C33"/>
    <mergeCell ref="E33:G34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60" zoomScalePageLayoutView="0" workbookViewId="0" topLeftCell="A1">
      <pane ySplit="7" topLeftCell="A53" activePane="bottomLeft" state="frozen"/>
      <selection pane="topLeft" activeCell="A1" sqref="A1"/>
      <selection pane="bottomLeft" activeCell="B60" sqref="B60:G60"/>
    </sheetView>
  </sheetViews>
  <sheetFormatPr defaultColWidth="11.00390625" defaultRowHeight="15"/>
  <cols>
    <col min="1" max="1" width="52.8515625" style="1" customWidth="1"/>
    <col min="2" max="2" width="17.28125" style="1" bestFit="1" customWidth="1"/>
    <col min="3" max="3" width="16.8515625" style="1" customWidth="1"/>
    <col min="4" max="4" width="18.28125" style="1" bestFit="1" customWidth="1"/>
    <col min="5" max="5" width="16.421875" style="1" customWidth="1"/>
    <col min="6" max="6" width="17.140625" style="1" customWidth="1"/>
    <col min="7" max="7" width="19.140625" style="1" bestFit="1" customWidth="1"/>
    <col min="8" max="16384" width="11.00390625" style="1" customWidth="1"/>
  </cols>
  <sheetData>
    <row r="1" spans="1:7" ht="12.75">
      <c r="A1" s="23" t="s">
        <v>120</v>
      </c>
      <c r="B1" s="24"/>
      <c r="C1" s="24"/>
      <c r="D1" s="24"/>
      <c r="E1" s="24"/>
      <c r="F1" s="24"/>
      <c r="G1" s="179"/>
    </row>
    <row r="2" spans="1:7" ht="12.75">
      <c r="A2" s="125" t="s">
        <v>398</v>
      </c>
      <c r="B2" s="124"/>
      <c r="C2" s="124"/>
      <c r="D2" s="124"/>
      <c r="E2" s="124"/>
      <c r="F2" s="124"/>
      <c r="G2" s="178"/>
    </row>
    <row r="3" spans="1:7" ht="12.75">
      <c r="A3" s="125" t="s">
        <v>438</v>
      </c>
      <c r="B3" s="124"/>
      <c r="C3" s="124"/>
      <c r="D3" s="124"/>
      <c r="E3" s="124"/>
      <c r="F3" s="124"/>
      <c r="G3" s="178"/>
    </row>
    <row r="4" spans="1:7" ht="12.75">
      <c r="A4" s="125" t="s">
        <v>173</v>
      </c>
      <c r="B4" s="124"/>
      <c r="C4" s="124"/>
      <c r="D4" s="124"/>
      <c r="E4" s="124"/>
      <c r="F4" s="124"/>
      <c r="G4" s="178"/>
    </row>
    <row r="5" spans="1:7" ht="13.5" thickBot="1">
      <c r="A5" s="122" t="s">
        <v>1</v>
      </c>
      <c r="B5" s="121"/>
      <c r="C5" s="121"/>
      <c r="D5" s="121"/>
      <c r="E5" s="121"/>
      <c r="F5" s="121"/>
      <c r="G5" s="177"/>
    </row>
    <row r="6" spans="1:7" ht="15.75" customHeight="1" thickBot="1">
      <c r="A6" s="23" t="s">
        <v>2</v>
      </c>
      <c r="B6" s="193" t="s">
        <v>396</v>
      </c>
      <c r="C6" s="192"/>
      <c r="D6" s="192"/>
      <c r="E6" s="192"/>
      <c r="F6" s="191"/>
      <c r="G6" s="117" t="s">
        <v>395</v>
      </c>
    </row>
    <row r="7" spans="1:7" ht="26.25" thickBot="1">
      <c r="A7" s="122"/>
      <c r="B7" s="203" t="s">
        <v>246</v>
      </c>
      <c r="C7" s="203" t="s">
        <v>394</v>
      </c>
      <c r="D7" s="203" t="s">
        <v>393</v>
      </c>
      <c r="E7" s="203" t="s">
        <v>216</v>
      </c>
      <c r="F7" s="203" t="s">
        <v>214</v>
      </c>
      <c r="G7" s="115"/>
    </row>
    <row r="8" spans="1:7" ht="12.75">
      <c r="A8" s="202"/>
      <c r="B8" s="201"/>
      <c r="C8" s="201"/>
      <c r="D8" s="201"/>
      <c r="E8" s="201"/>
      <c r="F8" s="201"/>
      <c r="G8" s="201"/>
    </row>
    <row r="9" spans="1:7" ht="12.75">
      <c r="A9" s="196" t="s">
        <v>437</v>
      </c>
      <c r="B9" s="81">
        <f>B10+B20+B29+B40</f>
        <v>315909000</v>
      </c>
      <c r="C9" s="81">
        <f>C10+C20+C29+C40</f>
        <v>230211.63</v>
      </c>
      <c r="D9" s="81">
        <f>D10+D20+D29+D40</f>
        <v>316139211.63</v>
      </c>
      <c r="E9" s="81">
        <f>E10+E20+E29+E40</f>
        <v>82766224.95</v>
      </c>
      <c r="F9" s="81">
        <f>F10+F20+F29+F40</f>
        <v>82766224.95</v>
      </c>
      <c r="G9" s="81">
        <f>G10+G20+G29+G40</f>
        <v>233372986.68</v>
      </c>
    </row>
    <row r="10" spans="1:7" ht="12.75">
      <c r="A10" s="196" t="s">
        <v>435</v>
      </c>
      <c r="B10" s="81">
        <f>SUM(B11:B18)</f>
        <v>0</v>
      </c>
      <c r="C10" s="81">
        <f>SUM(C11:C18)</f>
        <v>0</v>
      </c>
      <c r="D10" s="81">
        <f>SUM(D11:D18)</f>
        <v>0</v>
      </c>
      <c r="E10" s="81">
        <f>SUM(E11:E18)</f>
        <v>0</v>
      </c>
      <c r="F10" s="81">
        <f>SUM(F11:F18)</f>
        <v>0</v>
      </c>
      <c r="G10" s="81">
        <f>D10-E10</f>
        <v>0</v>
      </c>
    </row>
    <row r="11" spans="1:7" ht="12.75">
      <c r="A11" s="198" t="s">
        <v>434</v>
      </c>
      <c r="B11" s="84">
        <v>0</v>
      </c>
      <c r="C11" s="84">
        <v>0</v>
      </c>
      <c r="D11" s="84">
        <f>B11+C11</f>
        <v>0</v>
      </c>
      <c r="E11" s="84">
        <v>0</v>
      </c>
      <c r="F11" s="84">
        <v>0</v>
      </c>
      <c r="G11" s="84">
        <f>D11-E11</f>
        <v>0</v>
      </c>
    </row>
    <row r="12" spans="1:7" ht="12.75">
      <c r="A12" s="198" t="s">
        <v>433</v>
      </c>
      <c r="B12" s="84">
        <v>0</v>
      </c>
      <c r="C12" s="84">
        <v>0</v>
      </c>
      <c r="D12" s="84">
        <f>B12+C12</f>
        <v>0</v>
      </c>
      <c r="E12" s="84">
        <v>0</v>
      </c>
      <c r="F12" s="84">
        <v>0</v>
      </c>
      <c r="G12" s="84">
        <f>D12-E12</f>
        <v>0</v>
      </c>
    </row>
    <row r="13" spans="1:7" ht="12.75">
      <c r="A13" s="198" t="s">
        <v>432</v>
      </c>
      <c r="B13" s="84">
        <v>0</v>
      </c>
      <c r="C13" s="84">
        <v>0</v>
      </c>
      <c r="D13" s="84">
        <f>B13+C13</f>
        <v>0</v>
      </c>
      <c r="E13" s="84">
        <v>0</v>
      </c>
      <c r="F13" s="84">
        <v>0</v>
      </c>
      <c r="G13" s="84">
        <f>D13-E13</f>
        <v>0</v>
      </c>
    </row>
    <row r="14" spans="1:7" ht="12.75">
      <c r="A14" s="198" t="s">
        <v>431</v>
      </c>
      <c r="B14" s="84">
        <v>0</v>
      </c>
      <c r="C14" s="84">
        <v>0</v>
      </c>
      <c r="D14" s="84">
        <f>B14+C14</f>
        <v>0</v>
      </c>
      <c r="E14" s="84">
        <v>0</v>
      </c>
      <c r="F14" s="84">
        <v>0</v>
      </c>
      <c r="G14" s="84">
        <f>D14-E14</f>
        <v>0</v>
      </c>
    </row>
    <row r="15" spans="1:7" ht="12.75">
      <c r="A15" s="198" t="s">
        <v>430</v>
      </c>
      <c r="B15" s="84">
        <v>0</v>
      </c>
      <c r="C15" s="84">
        <v>0</v>
      </c>
      <c r="D15" s="84">
        <f>B15+C15</f>
        <v>0</v>
      </c>
      <c r="E15" s="84">
        <v>0</v>
      </c>
      <c r="F15" s="84">
        <v>0</v>
      </c>
      <c r="G15" s="84">
        <f>D15-E15</f>
        <v>0</v>
      </c>
    </row>
    <row r="16" spans="1:7" ht="12.75">
      <c r="A16" s="198" t="s">
        <v>429</v>
      </c>
      <c r="B16" s="84">
        <v>0</v>
      </c>
      <c r="C16" s="84">
        <v>0</v>
      </c>
      <c r="D16" s="84">
        <f>B16+C16</f>
        <v>0</v>
      </c>
      <c r="E16" s="84">
        <v>0</v>
      </c>
      <c r="F16" s="84">
        <v>0</v>
      </c>
      <c r="G16" s="84">
        <f>D16-E16</f>
        <v>0</v>
      </c>
    </row>
    <row r="17" spans="1:7" ht="12.75">
      <c r="A17" s="198" t="s">
        <v>428</v>
      </c>
      <c r="B17" s="84">
        <v>0</v>
      </c>
      <c r="C17" s="84">
        <v>0</v>
      </c>
      <c r="D17" s="84">
        <f>B17+C17</f>
        <v>0</v>
      </c>
      <c r="E17" s="84">
        <v>0</v>
      </c>
      <c r="F17" s="84">
        <v>0</v>
      </c>
      <c r="G17" s="84">
        <f>D17-E17</f>
        <v>0</v>
      </c>
    </row>
    <row r="18" spans="1:7" ht="12.75">
      <c r="A18" s="198" t="s">
        <v>427</v>
      </c>
      <c r="B18" s="84">
        <v>0</v>
      </c>
      <c r="C18" s="84">
        <v>0</v>
      </c>
      <c r="D18" s="84">
        <f>B18+C18</f>
        <v>0</v>
      </c>
      <c r="E18" s="84">
        <v>0</v>
      </c>
      <c r="F18" s="84">
        <v>0</v>
      </c>
      <c r="G18" s="84">
        <f>D18-E18</f>
        <v>0</v>
      </c>
    </row>
    <row r="19" spans="1:7" ht="12.75">
      <c r="A19" s="197"/>
      <c r="B19" s="84"/>
      <c r="C19" s="84"/>
      <c r="D19" s="84"/>
      <c r="E19" s="84"/>
      <c r="F19" s="84"/>
      <c r="G19" s="84"/>
    </row>
    <row r="20" spans="1:7" ht="12.75">
      <c r="A20" s="196" t="s">
        <v>426</v>
      </c>
      <c r="B20" s="81">
        <f>SUM(B21:B27)</f>
        <v>315909000</v>
      </c>
      <c r="C20" s="81">
        <f>SUM(C21:C27)</f>
        <v>230211.63</v>
      </c>
      <c r="D20" s="81">
        <f>SUM(D21:D27)</f>
        <v>316139211.63</v>
      </c>
      <c r="E20" s="81">
        <f>SUM(E21:E27)</f>
        <v>82766224.95</v>
      </c>
      <c r="F20" s="81">
        <f>SUM(F21:F27)</f>
        <v>82766224.95</v>
      </c>
      <c r="G20" s="81">
        <f>D20-E20</f>
        <v>233372986.68</v>
      </c>
    </row>
    <row r="21" spans="1:7" ht="12.75">
      <c r="A21" s="198" t="s">
        <v>425</v>
      </c>
      <c r="B21" s="84">
        <v>0</v>
      </c>
      <c r="C21" s="84">
        <v>0</v>
      </c>
      <c r="D21" s="84">
        <f>B21+C21</f>
        <v>0</v>
      </c>
      <c r="E21" s="84">
        <v>0</v>
      </c>
      <c r="F21" s="84">
        <v>0</v>
      </c>
      <c r="G21" s="84">
        <f>D21-E21</f>
        <v>0</v>
      </c>
    </row>
    <row r="22" spans="1:7" ht="12.75">
      <c r="A22" s="198" t="s">
        <v>424</v>
      </c>
      <c r="B22" s="84">
        <v>0</v>
      </c>
      <c r="C22" s="84">
        <v>0</v>
      </c>
      <c r="D22" s="84">
        <f>B22+C22</f>
        <v>0</v>
      </c>
      <c r="E22" s="84">
        <v>0</v>
      </c>
      <c r="F22" s="84">
        <v>0</v>
      </c>
      <c r="G22" s="84">
        <f>D22-E22</f>
        <v>0</v>
      </c>
    </row>
    <row r="23" spans="1:7" ht="12.75">
      <c r="A23" s="198" t="s">
        <v>423</v>
      </c>
      <c r="B23" s="84">
        <v>315909000</v>
      </c>
      <c r="C23" s="84">
        <v>230211.63</v>
      </c>
      <c r="D23" s="84">
        <v>316139211.63</v>
      </c>
      <c r="E23" s="84">
        <v>82766224.95</v>
      </c>
      <c r="F23" s="84">
        <v>82766224.95</v>
      </c>
      <c r="G23" s="84">
        <v>233372986.68</v>
      </c>
    </row>
    <row r="24" spans="1:7" ht="12.75">
      <c r="A24" s="198" t="s">
        <v>422</v>
      </c>
      <c r="B24" s="84">
        <v>0</v>
      </c>
      <c r="C24" s="84">
        <v>0</v>
      </c>
      <c r="D24" s="84">
        <f>B24+C24</f>
        <v>0</v>
      </c>
      <c r="E24" s="84">
        <v>0</v>
      </c>
      <c r="F24" s="84">
        <v>0</v>
      </c>
      <c r="G24" s="84">
        <f>D24-E24</f>
        <v>0</v>
      </c>
    </row>
    <row r="25" spans="1:7" ht="12.75">
      <c r="A25" s="198" t="s">
        <v>421</v>
      </c>
      <c r="B25" s="84">
        <v>0</v>
      </c>
      <c r="C25" s="84">
        <v>0</v>
      </c>
      <c r="D25" s="84">
        <f>B25+C25</f>
        <v>0</v>
      </c>
      <c r="E25" s="84">
        <v>0</v>
      </c>
      <c r="F25" s="84">
        <v>0</v>
      </c>
      <c r="G25" s="84">
        <f>D25-E25</f>
        <v>0</v>
      </c>
    </row>
    <row r="26" spans="1:7" ht="12.75">
      <c r="A26" s="198" t="s">
        <v>420</v>
      </c>
      <c r="B26" s="84">
        <v>0</v>
      </c>
      <c r="C26" s="84">
        <v>0</v>
      </c>
      <c r="D26" s="84">
        <f>B26+C26</f>
        <v>0</v>
      </c>
      <c r="E26" s="84">
        <v>0</v>
      </c>
      <c r="F26" s="84">
        <v>0</v>
      </c>
      <c r="G26" s="84">
        <f>D26-E26</f>
        <v>0</v>
      </c>
    </row>
    <row r="27" spans="1:7" ht="12.75">
      <c r="A27" s="198" t="s">
        <v>419</v>
      </c>
      <c r="B27" s="84">
        <v>0</v>
      </c>
      <c r="C27" s="84">
        <v>0</v>
      </c>
      <c r="D27" s="84">
        <f>B27+C27</f>
        <v>0</v>
      </c>
      <c r="E27" s="84">
        <v>0</v>
      </c>
      <c r="F27" s="84">
        <v>0</v>
      </c>
      <c r="G27" s="84">
        <f>D27-E27</f>
        <v>0</v>
      </c>
    </row>
    <row r="28" spans="1:7" ht="12.75">
      <c r="A28" s="197"/>
      <c r="B28" s="84"/>
      <c r="C28" s="84"/>
      <c r="D28" s="84"/>
      <c r="E28" s="84"/>
      <c r="F28" s="84"/>
      <c r="G28" s="84"/>
    </row>
    <row r="29" spans="1:7" ht="12.75">
      <c r="A29" s="196" t="s">
        <v>418</v>
      </c>
      <c r="B29" s="81">
        <f>SUM(B30:B38)</f>
        <v>0</v>
      </c>
      <c r="C29" s="81">
        <f>SUM(C30:C38)</f>
        <v>0</v>
      </c>
      <c r="D29" s="81">
        <f>SUM(D30:D38)</f>
        <v>0</v>
      </c>
      <c r="E29" s="81">
        <f>SUM(E30:E38)</f>
        <v>0</v>
      </c>
      <c r="F29" s="81">
        <f>SUM(F30:F38)</f>
        <v>0</v>
      </c>
      <c r="G29" s="81">
        <f>D29-E29</f>
        <v>0</v>
      </c>
    </row>
    <row r="30" spans="1:7" ht="12.75">
      <c r="A30" s="198" t="s">
        <v>417</v>
      </c>
      <c r="B30" s="84">
        <v>0</v>
      </c>
      <c r="C30" s="84">
        <v>0</v>
      </c>
      <c r="D30" s="84">
        <f>B30+C30</f>
        <v>0</v>
      </c>
      <c r="E30" s="84">
        <v>0</v>
      </c>
      <c r="F30" s="84">
        <v>0</v>
      </c>
      <c r="G30" s="84">
        <f>D30-E30</f>
        <v>0</v>
      </c>
    </row>
    <row r="31" spans="1:7" ht="12.75">
      <c r="A31" s="198" t="s">
        <v>416</v>
      </c>
      <c r="B31" s="84">
        <v>0</v>
      </c>
      <c r="C31" s="84">
        <v>0</v>
      </c>
      <c r="D31" s="84">
        <f>B31+C31</f>
        <v>0</v>
      </c>
      <c r="E31" s="84">
        <v>0</v>
      </c>
      <c r="F31" s="84">
        <v>0</v>
      </c>
      <c r="G31" s="84">
        <f>D31-E31</f>
        <v>0</v>
      </c>
    </row>
    <row r="32" spans="1:7" ht="12.75">
      <c r="A32" s="198" t="s">
        <v>415</v>
      </c>
      <c r="B32" s="84">
        <v>0</v>
      </c>
      <c r="C32" s="84">
        <v>0</v>
      </c>
      <c r="D32" s="84">
        <f>B32+C32</f>
        <v>0</v>
      </c>
      <c r="E32" s="84">
        <v>0</v>
      </c>
      <c r="F32" s="84">
        <v>0</v>
      </c>
      <c r="G32" s="84">
        <f>D32-E32</f>
        <v>0</v>
      </c>
    </row>
    <row r="33" spans="1:7" ht="12.75">
      <c r="A33" s="198" t="s">
        <v>414</v>
      </c>
      <c r="B33" s="84">
        <v>0</v>
      </c>
      <c r="C33" s="84">
        <v>0</v>
      </c>
      <c r="D33" s="84">
        <f>B33+C33</f>
        <v>0</v>
      </c>
      <c r="E33" s="84">
        <v>0</v>
      </c>
      <c r="F33" s="84">
        <v>0</v>
      </c>
      <c r="G33" s="84">
        <f>D33-E33</f>
        <v>0</v>
      </c>
    </row>
    <row r="34" spans="1:7" ht="12.75">
      <c r="A34" s="198" t="s">
        <v>413</v>
      </c>
      <c r="B34" s="84">
        <v>0</v>
      </c>
      <c r="C34" s="84">
        <v>0</v>
      </c>
      <c r="D34" s="84">
        <f>B34+C34</f>
        <v>0</v>
      </c>
      <c r="E34" s="84">
        <v>0</v>
      </c>
      <c r="F34" s="84">
        <v>0</v>
      </c>
      <c r="G34" s="84">
        <f>D34-E34</f>
        <v>0</v>
      </c>
    </row>
    <row r="35" spans="1:7" ht="12.75">
      <c r="A35" s="198" t="s">
        <v>412</v>
      </c>
      <c r="B35" s="84">
        <v>0</v>
      </c>
      <c r="C35" s="84">
        <v>0</v>
      </c>
      <c r="D35" s="84">
        <f>B35+C35</f>
        <v>0</v>
      </c>
      <c r="E35" s="84">
        <v>0</v>
      </c>
      <c r="F35" s="84">
        <v>0</v>
      </c>
      <c r="G35" s="84">
        <f>D35-E35</f>
        <v>0</v>
      </c>
    </row>
    <row r="36" spans="1:7" ht="12.75">
      <c r="A36" s="198" t="s">
        <v>411</v>
      </c>
      <c r="B36" s="84">
        <v>0</v>
      </c>
      <c r="C36" s="84">
        <v>0</v>
      </c>
      <c r="D36" s="84">
        <f>B36+C36</f>
        <v>0</v>
      </c>
      <c r="E36" s="84">
        <v>0</v>
      </c>
      <c r="F36" s="84">
        <v>0</v>
      </c>
      <c r="G36" s="84">
        <f>D36-E36</f>
        <v>0</v>
      </c>
    </row>
    <row r="37" spans="1:7" ht="12.75">
      <c r="A37" s="198" t="s">
        <v>410</v>
      </c>
      <c r="B37" s="84">
        <v>0</v>
      </c>
      <c r="C37" s="84">
        <v>0</v>
      </c>
      <c r="D37" s="84">
        <f>B37+C37</f>
        <v>0</v>
      </c>
      <c r="E37" s="84">
        <v>0</v>
      </c>
      <c r="F37" s="84">
        <v>0</v>
      </c>
      <c r="G37" s="84">
        <f>D37-E37</f>
        <v>0</v>
      </c>
    </row>
    <row r="38" spans="1:7" ht="12.75">
      <c r="A38" s="198" t="s">
        <v>409</v>
      </c>
      <c r="B38" s="84">
        <v>0</v>
      </c>
      <c r="C38" s="84">
        <v>0</v>
      </c>
      <c r="D38" s="84">
        <f>B38+C38</f>
        <v>0</v>
      </c>
      <c r="E38" s="84">
        <v>0</v>
      </c>
      <c r="F38" s="84">
        <v>0</v>
      </c>
      <c r="G38" s="84">
        <f>D38-E38</f>
        <v>0</v>
      </c>
    </row>
    <row r="39" spans="1:7" ht="12.75">
      <c r="A39" s="197"/>
      <c r="B39" s="84"/>
      <c r="C39" s="84"/>
      <c r="D39" s="84"/>
      <c r="E39" s="84"/>
      <c r="F39" s="84"/>
      <c r="G39" s="84"/>
    </row>
    <row r="40" spans="1:7" ht="12.75">
      <c r="A40" s="196" t="s">
        <v>408</v>
      </c>
      <c r="B40" s="81">
        <f>SUM(B41:B44)</f>
        <v>0</v>
      </c>
      <c r="C40" s="81">
        <f>SUM(C41:C44)</f>
        <v>0</v>
      </c>
      <c r="D40" s="81">
        <f>SUM(D41:D44)</f>
        <v>0</v>
      </c>
      <c r="E40" s="81">
        <f>SUM(E41:E44)</f>
        <v>0</v>
      </c>
      <c r="F40" s="81">
        <f>SUM(F41:F44)</f>
        <v>0</v>
      </c>
      <c r="G40" s="81">
        <f>D40-E40</f>
        <v>0</v>
      </c>
    </row>
    <row r="41" spans="1:7" ht="12.75">
      <c r="A41" s="198" t="s">
        <v>407</v>
      </c>
      <c r="B41" s="84">
        <v>0</v>
      </c>
      <c r="C41" s="84">
        <v>0</v>
      </c>
      <c r="D41" s="84">
        <f>B41+C41</f>
        <v>0</v>
      </c>
      <c r="E41" s="84">
        <v>0</v>
      </c>
      <c r="F41" s="84">
        <v>0</v>
      </c>
      <c r="G41" s="84">
        <f>D41-E41</f>
        <v>0</v>
      </c>
    </row>
    <row r="42" spans="1:7" ht="25.5">
      <c r="A42" s="10" t="s">
        <v>406</v>
      </c>
      <c r="B42" s="84">
        <v>0</v>
      </c>
      <c r="C42" s="84">
        <v>0</v>
      </c>
      <c r="D42" s="84">
        <f>B42+C42</f>
        <v>0</v>
      </c>
      <c r="E42" s="84">
        <v>0</v>
      </c>
      <c r="F42" s="84">
        <v>0</v>
      </c>
      <c r="G42" s="84">
        <f>D42-E42</f>
        <v>0</v>
      </c>
    </row>
    <row r="43" spans="1:7" ht="12.75">
      <c r="A43" s="198" t="s">
        <v>405</v>
      </c>
      <c r="B43" s="84">
        <v>0</v>
      </c>
      <c r="C43" s="84">
        <v>0</v>
      </c>
      <c r="D43" s="84">
        <f>B43+C43</f>
        <v>0</v>
      </c>
      <c r="E43" s="84">
        <v>0</v>
      </c>
      <c r="F43" s="84">
        <v>0</v>
      </c>
      <c r="G43" s="84">
        <f>D43-E43</f>
        <v>0</v>
      </c>
    </row>
    <row r="44" spans="1:7" ht="12.75">
      <c r="A44" s="198" t="s">
        <v>404</v>
      </c>
      <c r="B44" s="84">
        <v>0</v>
      </c>
      <c r="C44" s="84">
        <v>0</v>
      </c>
      <c r="D44" s="84">
        <f>B44+C44</f>
        <v>0</v>
      </c>
      <c r="E44" s="84">
        <v>0</v>
      </c>
      <c r="F44" s="84">
        <v>0</v>
      </c>
      <c r="G44" s="84">
        <f>D44-E44</f>
        <v>0</v>
      </c>
    </row>
    <row r="45" spans="1:7" ht="12.75">
      <c r="A45" s="197"/>
      <c r="B45" s="84"/>
      <c r="C45" s="84"/>
      <c r="D45" s="84"/>
      <c r="E45" s="84"/>
      <c r="F45" s="84"/>
      <c r="G45" s="84"/>
    </row>
    <row r="46" spans="1:7" ht="12.75">
      <c r="A46" s="196" t="s">
        <v>436</v>
      </c>
      <c r="B46" s="81">
        <f>B47+B57+B66+B77</f>
        <v>703092321.28</v>
      </c>
      <c r="C46" s="81">
        <f>C47+C57+C66+C77</f>
        <v>67943546.57</v>
      </c>
      <c r="D46" s="81">
        <f>D47+D57+D66+D77</f>
        <v>771035867.8499999</v>
      </c>
      <c r="E46" s="81">
        <f>E47+E57+E66+E77</f>
        <v>207280256.85</v>
      </c>
      <c r="F46" s="81">
        <f>F47+F57+F66+F77</f>
        <v>207280256.85</v>
      </c>
      <c r="G46" s="81">
        <f>D46-E46</f>
        <v>563755610.9999999</v>
      </c>
    </row>
    <row r="47" spans="1:7" ht="12.75">
      <c r="A47" s="196" t="s">
        <v>435</v>
      </c>
      <c r="B47" s="81">
        <f>SUM(B48:B55)</f>
        <v>0</v>
      </c>
      <c r="C47" s="81">
        <f>SUM(C48:C55)</f>
        <v>0</v>
      </c>
      <c r="D47" s="81">
        <f>SUM(D48:D55)</f>
        <v>0</v>
      </c>
      <c r="E47" s="81">
        <f>SUM(E48:E55)</f>
        <v>0</v>
      </c>
      <c r="F47" s="81">
        <f>SUM(F48:F55)</f>
        <v>0</v>
      </c>
      <c r="G47" s="81">
        <f>D47-E47</f>
        <v>0</v>
      </c>
    </row>
    <row r="48" spans="1:7" ht="12.75">
      <c r="A48" s="198" t="s">
        <v>434</v>
      </c>
      <c r="B48" s="84">
        <v>0</v>
      </c>
      <c r="C48" s="84">
        <v>0</v>
      </c>
      <c r="D48" s="84">
        <f>B48+C48</f>
        <v>0</v>
      </c>
      <c r="E48" s="84">
        <v>0</v>
      </c>
      <c r="F48" s="84">
        <v>0</v>
      </c>
      <c r="G48" s="84">
        <f>D48-E48</f>
        <v>0</v>
      </c>
    </row>
    <row r="49" spans="1:7" ht="12.75">
      <c r="A49" s="198" t="s">
        <v>433</v>
      </c>
      <c r="B49" s="84">
        <v>0</v>
      </c>
      <c r="C49" s="84">
        <v>0</v>
      </c>
      <c r="D49" s="84">
        <f>B49+C49</f>
        <v>0</v>
      </c>
      <c r="E49" s="84">
        <v>0</v>
      </c>
      <c r="F49" s="84">
        <v>0</v>
      </c>
      <c r="G49" s="84">
        <f>D49-E49</f>
        <v>0</v>
      </c>
    </row>
    <row r="50" spans="1:7" ht="12.75">
      <c r="A50" s="198" t="s">
        <v>432</v>
      </c>
      <c r="B50" s="84">
        <v>0</v>
      </c>
      <c r="C50" s="84">
        <v>0</v>
      </c>
      <c r="D50" s="84">
        <f>B50+C50</f>
        <v>0</v>
      </c>
      <c r="E50" s="84">
        <v>0</v>
      </c>
      <c r="F50" s="84">
        <v>0</v>
      </c>
      <c r="G50" s="84">
        <f>D50-E50</f>
        <v>0</v>
      </c>
    </row>
    <row r="51" spans="1:7" ht="12.75">
      <c r="A51" s="198" t="s">
        <v>431</v>
      </c>
      <c r="B51" s="84">
        <v>0</v>
      </c>
      <c r="C51" s="84">
        <v>0</v>
      </c>
      <c r="D51" s="84">
        <f>B51+C51</f>
        <v>0</v>
      </c>
      <c r="E51" s="84">
        <v>0</v>
      </c>
      <c r="F51" s="84">
        <v>0</v>
      </c>
      <c r="G51" s="84">
        <f>D51-E51</f>
        <v>0</v>
      </c>
    </row>
    <row r="52" spans="1:7" ht="12.75">
      <c r="A52" s="198" t="s">
        <v>430</v>
      </c>
      <c r="B52" s="84">
        <v>0</v>
      </c>
      <c r="C52" s="84">
        <v>0</v>
      </c>
      <c r="D52" s="84">
        <f>B52+C52</f>
        <v>0</v>
      </c>
      <c r="E52" s="84">
        <v>0</v>
      </c>
      <c r="F52" s="84">
        <v>0</v>
      </c>
      <c r="G52" s="84">
        <f>D52-E52</f>
        <v>0</v>
      </c>
    </row>
    <row r="53" spans="1:7" ht="12.75">
      <c r="A53" s="198" t="s">
        <v>429</v>
      </c>
      <c r="B53" s="84">
        <v>0</v>
      </c>
      <c r="C53" s="84">
        <v>0</v>
      </c>
      <c r="D53" s="84">
        <f>B53+C53</f>
        <v>0</v>
      </c>
      <c r="E53" s="84">
        <v>0</v>
      </c>
      <c r="F53" s="84">
        <v>0</v>
      </c>
      <c r="G53" s="84">
        <f>D53-E53</f>
        <v>0</v>
      </c>
    </row>
    <row r="54" spans="1:7" ht="12.75">
      <c r="A54" s="198" t="s">
        <v>428</v>
      </c>
      <c r="B54" s="84">
        <v>0</v>
      </c>
      <c r="C54" s="84">
        <v>0</v>
      </c>
      <c r="D54" s="84">
        <f>B54+C54</f>
        <v>0</v>
      </c>
      <c r="E54" s="84">
        <v>0</v>
      </c>
      <c r="F54" s="84">
        <v>0</v>
      </c>
      <c r="G54" s="84">
        <f>D54-E54</f>
        <v>0</v>
      </c>
    </row>
    <row r="55" spans="1:7" ht="12.75">
      <c r="A55" s="198" t="s">
        <v>427</v>
      </c>
      <c r="B55" s="84">
        <v>0</v>
      </c>
      <c r="C55" s="84">
        <v>0</v>
      </c>
      <c r="D55" s="84">
        <f>B55+C55</f>
        <v>0</v>
      </c>
      <c r="E55" s="84">
        <v>0</v>
      </c>
      <c r="F55" s="84">
        <v>0</v>
      </c>
      <c r="G55" s="84">
        <f>D55-E55</f>
        <v>0</v>
      </c>
    </row>
    <row r="56" spans="1:7" ht="12.75">
      <c r="A56" s="197"/>
      <c r="B56" s="84"/>
      <c r="C56" s="84"/>
      <c r="D56" s="84"/>
      <c r="E56" s="84"/>
      <c r="F56" s="84"/>
      <c r="G56" s="84"/>
    </row>
    <row r="57" spans="1:7" ht="12.75">
      <c r="A57" s="196" t="s">
        <v>426</v>
      </c>
      <c r="B57" s="81">
        <f>SUM(B58:B64)</f>
        <v>703092321.28</v>
      </c>
      <c r="C57" s="81">
        <f>SUM(C58:C64)</f>
        <v>67943546.57</v>
      </c>
      <c r="D57" s="81">
        <f>SUM(D58:D64)</f>
        <v>771035867.8499999</v>
      </c>
      <c r="E57" s="81">
        <f>SUM(E58:E64)</f>
        <v>207280256.85</v>
      </c>
      <c r="F57" s="81">
        <f>SUM(F58:F64)</f>
        <v>207280256.85</v>
      </c>
      <c r="G57" s="81">
        <f>D57-E57</f>
        <v>563755610.9999999</v>
      </c>
    </row>
    <row r="58" spans="1:7" ht="12.75">
      <c r="A58" s="198" t="s">
        <v>425</v>
      </c>
      <c r="B58" s="84">
        <v>0</v>
      </c>
      <c r="C58" s="84">
        <v>0</v>
      </c>
      <c r="D58" s="84">
        <f>B58+C58</f>
        <v>0</v>
      </c>
      <c r="E58" s="84">
        <v>0</v>
      </c>
      <c r="F58" s="84">
        <v>0</v>
      </c>
      <c r="G58" s="84">
        <f>D58-E58</f>
        <v>0</v>
      </c>
    </row>
    <row r="59" spans="1:7" ht="12.75">
      <c r="A59" s="198" t="s">
        <v>424</v>
      </c>
      <c r="B59" s="84">
        <v>0</v>
      </c>
      <c r="C59" s="84">
        <v>0</v>
      </c>
      <c r="D59" s="84">
        <f>B59+C59</f>
        <v>0</v>
      </c>
      <c r="E59" s="84">
        <v>0</v>
      </c>
      <c r="F59" s="84">
        <v>0</v>
      </c>
      <c r="G59" s="84">
        <f>D59-E59</f>
        <v>0</v>
      </c>
    </row>
    <row r="60" spans="1:7" ht="12.75">
      <c r="A60" s="198" t="s">
        <v>423</v>
      </c>
      <c r="B60" s="84">
        <v>703092321.28</v>
      </c>
      <c r="C60" s="84">
        <v>67943546.57</v>
      </c>
      <c r="D60" s="84">
        <v>771035867.8499999</v>
      </c>
      <c r="E60" s="84">
        <v>207280256.85</v>
      </c>
      <c r="F60" s="84">
        <v>207280256.85</v>
      </c>
      <c r="G60" s="84">
        <v>563755610.9999999</v>
      </c>
    </row>
    <row r="61" spans="1:7" ht="12.75">
      <c r="A61" s="198" t="s">
        <v>422</v>
      </c>
      <c r="B61" s="84">
        <v>0</v>
      </c>
      <c r="C61" s="84">
        <v>0</v>
      </c>
      <c r="D61" s="84">
        <f>B61+C61</f>
        <v>0</v>
      </c>
      <c r="E61" s="84">
        <v>0</v>
      </c>
      <c r="F61" s="84">
        <v>0</v>
      </c>
      <c r="G61" s="84">
        <f>D61-E61</f>
        <v>0</v>
      </c>
    </row>
    <row r="62" spans="1:7" ht="12.75">
      <c r="A62" s="198" t="s">
        <v>421</v>
      </c>
      <c r="B62" s="84">
        <v>0</v>
      </c>
      <c r="C62" s="84">
        <v>0</v>
      </c>
      <c r="D62" s="84">
        <f>B62+C62</f>
        <v>0</v>
      </c>
      <c r="E62" s="84">
        <v>0</v>
      </c>
      <c r="F62" s="84">
        <v>0</v>
      </c>
      <c r="G62" s="84">
        <f>D62-E62</f>
        <v>0</v>
      </c>
    </row>
    <row r="63" spans="1:7" ht="12.75">
      <c r="A63" s="198" t="s">
        <v>420</v>
      </c>
      <c r="B63" s="84">
        <v>0</v>
      </c>
      <c r="C63" s="84">
        <v>0</v>
      </c>
      <c r="D63" s="84">
        <f>B63+C63</f>
        <v>0</v>
      </c>
      <c r="E63" s="84">
        <v>0</v>
      </c>
      <c r="F63" s="84">
        <v>0</v>
      </c>
      <c r="G63" s="84">
        <f>D63-E63</f>
        <v>0</v>
      </c>
    </row>
    <row r="64" spans="1:7" ht="12.75">
      <c r="A64" s="198" t="s">
        <v>419</v>
      </c>
      <c r="B64" s="84">
        <v>0</v>
      </c>
      <c r="C64" s="84">
        <v>0</v>
      </c>
      <c r="D64" s="84">
        <f>B64+C64</f>
        <v>0</v>
      </c>
      <c r="E64" s="84">
        <v>0</v>
      </c>
      <c r="F64" s="84">
        <v>0</v>
      </c>
      <c r="G64" s="84">
        <f>D64-E64</f>
        <v>0</v>
      </c>
    </row>
    <row r="65" spans="1:7" ht="12.75">
      <c r="A65" s="197"/>
      <c r="B65" s="84"/>
      <c r="C65" s="84"/>
      <c r="D65" s="84"/>
      <c r="E65" s="84"/>
      <c r="F65" s="84"/>
      <c r="G65" s="84"/>
    </row>
    <row r="66" spans="1:7" ht="12.75">
      <c r="A66" s="196" t="s">
        <v>418</v>
      </c>
      <c r="B66" s="81">
        <f>SUM(B67:B75)</f>
        <v>0</v>
      </c>
      <c r="C66" s="81">
        <f>SUM(C67:C75)</f>
        <v>0</v>
      </c>
      <c r="D66" s="81">
        <f>SUM(D67:D75)</f>
        <v>0</v>
      </c>
      <c r="E66" s="81">
        <f>SUM(E67:E75)</f>
        <v>0</v>
      </c>
      <c r="F66" s="81">
        <f>SUM(F67:F75)</f>
        <v>0</v>
      </c>
      <c r="G66" s="81">
        <f>D66-E66</f>
        <v>0</v>
      </c>
    </row>
    <row r="67" spans="1:7" ht="12.75">
      <c r="A67" s="198" t="s">
        <v>417</v>
      </c>
      <c r="B67" s="84">
        <v>0</v>
      </c>
      <c r="C67" s="84">
        <v>0</v>
      </c>
      <c r="D67" s="84">
        <f>B67+C67</f>
        <v>0</v>
      </c>
      <c r="E67" s="84">
        <v>0</v>
      </c>
      <c r="F67" s="84">
        <v>0</v>
      </c>
      <c r="G67" s="84">
        <f>D67-E67</f>
        <v>0</v>
      </c>
    </row>
    <row r="68" spans="1:7" ht="12.75">
      <c r="A68" s="198" t="s">
        <v>416</v>
      </c>
      <c r="B68" s="84">
        <v>0</v>
      </c>
      <c r="C68" s="84">
        <v>0</v>
      </c>
      <c r="D68" s="84">
        <f>B68+C68</f>
        <v>0</v>
      </c>
      <c r="E68" s="84">
        <v>0</v>
      </c>
      <c r="F68" s="84">
        <v>0</v>
      </c>
      <c r="G68" s="84">
        <f>D68-E68</f>
        <v>0</v>
      </c>
    </row>
    <row r="69" spans="1:7" ht="12.75">
      <c r="A69" s="198" t="s">
        <v>415</v>
      </c>
      <c r="B69" s="84">
        <v>0</v>
      </c>
      <c r="C69" s="84">
        <v>0</v>
      </c>
      <c r="D69" s="84">
        <f>B69+C69</f>
        <v>0</v>
      </c>
      <c r="E69" s="84">
        <v>0</v>
      </c>
      <c r="F69" s="84">
        <v>0</v>
      </c>
      <c r="G69" s="84">
        <f>D69-E69</f>
        <v>0</v>
      </c>
    </row>
    <row r="70" spans="1:7" ht="12.75">
      <c r="A70" s="198" t="s">
        <v>414</v>
      </c>
      <c r="B70" s="84">
        <v>0</v>
      </c>
      <c r="C70" s="84">
        <v>0</v>
      </c>
      <c r="D70" s="84">
        <f>B70+C70</f>
        <v>0</v>
      </c>
      <c r="E70" s="84">
        <v>0</v>
      </c>
      <c r="F70" s="84">
        <v>0</v>
      </c>
      <c r="G70" s="84">
        <f>D70-E70</f>
        <v>0</v>
      </c>
    </row>
    <row r="71" spans="1:7" ht="12.75">
      <c r="A71" s="198" t="s">
        <v>413</v>
      </c>
      <c r="B71" s="84">
        <v>0</v>
      </c>
      <c r="C71" s="84">
        <v>0</v>
      </c>
      <c r="D71" s="84">
        <f>B71+C71</f>
        <v>0</v>
      </c>
      <c r="E71" s="84">
        <v>0</v>
      </c>
      <c r="F71" s="84">
        <v>0</v>
      </c>
      <c r="G71" s="84">
        <f>D71-E71</f>
        <v>0</v>
      </c>
    </row>
    <row r="72" spans="1:7" ht="12.75">
      <c r="A72" s="198" t="s">
        <v>412</v>
      </c>
      <c r="B72" s="84">
        <v>0</v>
      </c>
      <c r="C72" s="84">
        <v>0</v>
      </c>
      <c r="D72" s="84">
        <f>B72+C72</f>
        <v>0</v>
      </c>
      <c r="E72" s="84">
        <v>0</v>
      </c>
      <c r="F72" s="84">
        <v>0</v>
      </c>
      <c r="G72" s="84">
        <f>D72-E72</f>
        <v>0</v>
      </c>
    </row>
    <row r="73" spans="1:7" ht="12.75">
      <c r="A73" s="198" t="s">
        <v>411</v>
      </c>
      <c r="B73" s="84">
        <v>0</v>
      </c>
      <c r="C73" s="84">
        <v>0</v>
      </c>
      <c r="D73" s="84">
        <f>B73+C73</f>
        <v>0</v>
      </c>
      <c r="E73" s="84">
        <v>0</v>
      </c>
      <c r="F73" s="84">
        <v>0</v>
      </c>
      <c r="G73" s="84">
        <f>D73-E73</f>
        <v>0</v>
      </c>
    </row>
    <row r="74" spans="1:7" ht="12.75">
      <c r="A74" s="198" t="s">
        <v>410</v>
      </c>
      <c r="B74" s="84">
        <v>0</v>
      </c>
      <c r="C74" s="84">
        <v>0</v>
      </c>
      <c r="D74" s="84">
        <f>B74+C74</f>
        <v>0</v>
      </c>
      <c r="E74" s="84">
        <v>0</v>
      </c>
      <c r="F74" s="84">
        <v>0</v>
      </c>
      <c r="G74" s="84">
        <f>D74-E74</f>
        <v>0</v>
      </c>
    </row>
    <row r="75" spans="1:7" ht="12.75">
      <c r="A75" s="200" t="s">
        <v>409</v>
      </c>
      <c r="B75" s="199">
        <v>0</v>
      </c>
      <c r="C75" s="199">
        <v>0</v>
      </c>
      <c r="D75" s="199">
        <f>B75+C75</f>
        <v>0</v>
      </c>
      <c r="E75" s="199">
        <v>0</v>
      </c>
      <c r="F75" s="199">
        <v>0</v>
      </c>
      <c r="G75" s="199">
        <f>D75-E75</f>
        <v>0</v>
      </c>
    </row>
    <row r="76" spans="1:7" ht="12.75">
      <c r="A76" s="197"/>
      <c r="B76" s="84"/>
      <c r="C76" s="84"/>
      <c r="D76" s="84"/>
      <c r="E76" s="84"/>
      <c r="F76" s="84"/>
      <c r="G76" s="84"/>
    </row>
    <row r="77" spans="1:7" ht="12.75">
      <c r="A77" s="196" t="s">
        <v>408</v>
      </c>
      <c r="B77" s="81">
        <f>SUM(B78:B81)</f>
        <v>0</v>
      </c>
      <c r="C77" s="81">
        <f>SUM(C78:C81)</f>
        <v>0</v>
      </c>
      <c r="D77" s="81">
        <f>SUM(D78:D81)</f>
        <v>0</v>
      </c>
      <c r="E77" s="81">
        <f>SUM(E78:E81)</f>
        <v>0</v>
      </c>
      <c r="F77" s="81">
        <f>SUM(F78:F81)</f>
        <v>0</v>
      </c>
      <c r="G77" s="81">
        <f>D77-E77</f>
        <v>0</v>
      </c>
    </row>
    <row r="78" spans="1:7" ht="12.75">
      <c r="A78" s="198" t="s">
        <v>407</v>
      </c>
      <c r="B78" s="84">
        <v>0</v>
      </c>
      <c r="C78" s="84">
        <v>0</v>
      </c>
      <c r="D78" s="84">
        <f>B78+C78</f>
        <v>0</v>
      </c>
      <c r="E78" s="84">
        <v>0</v>
      </c>
      <c r="F78" s="84">
        <v>0</v>
      </c>
      <c r="G78" s="84">
        <f>D78-E78</f>
        <v>0</v>
      </c>
    </row>
    <row r="79" spans="1:7" ht="25.5">
      <c r="A79" s="10" t="s">
        <v>406</v>
      </c>
      <c r="B79" s="84">
        <v>0</v>
      </c>
      <c r="C79" s="84">
        <v>0</v>
      </c>
      <c r="D79" s="84">
        <f>B79+C79</f>
        <v>0</v>
      </c>
      <c r="E79" s="84">
        <v>0</v>
      </c>
      <c r="F79" s="84">
        <v>0</v>
      </c>
      <c r="G79" s="84">
        <f>D79-E79</f>
        <v>0</v>
      </c>
    </row>
    <row r="80" spans="1:7" ht="12.75">
      <c r="A80" s="198" t="s">
        <v>405</v>
      </c>
      <c r="B80" s="84">
        <v>0</v>
      </c>
      <c r="C80" s="84">
        <v>0</v>
      </c>
      <c r="D80" s="84">
        <f>B80+C80</f>
        <v>0</v>
      </c>
      <c r="E80" s="84">
        <v>0</v>
      </c>
      <c r="F80" s="84">
        <v>0</v>
      </c>
      <c r="G80" s="84">
        <f>D80-E80</f>
        <v>0</v>
      </c>
    </row>
    <row r="81" spans="1:7" ht="12.75">
      <c r="A81" s="198" t="s">
        <v>404</v>
      </c>
      <c r="B81" s="84">
        <v>0</v>
      </c>
      <c r="C81" s="84">
        <v>0</v>
      </c>
      <c r="D81" s="84">
        <f>B81+C81</f>
        <v>0</v>
      </c>
      <c r="E81" s="84">
        <v>0</v>
      </c>
      <c r="F81" s="84">
        <v>0</v>
      </c>
      <c r="G81" s="84">
        <f>D81-E81</f>
        <v>0</v>
      </c>
    </row>
    <row r="82" spans="1:7" ht="12.75">
      <c r="A82" s="197"/>
      <c r="B82" s="84"/>
      <c r="C82" s="84"/>
      <c r="D82" s="84"/>
      <c r="E82" s="84"/>
      <c r="F82" s="84"/>
      <c r="G82" s="84"/>
    </row>
    <row r="83" spans="1:7" ht="12.75">
      <c r="A83" s="196" t="s">
        <v>317</v>
      </c>
      <c r="B83" s="81">
        <f>B9+B46</f>
        <v>1019001321.28</v>
      </c>
      <c r="C83" s="81">
        <f>C9+C46</f>
        <v>68173758.19999999</v>
      </c>
      <c r="D83" s="81">
        <f>D9+D46</f>
        <v>1087175079.48</v>
      </c>
      <c r="E83" s="81">
        <f>E9+E46</f>
        <v>290046481.8</v>
      </c>
      <c r="F83" s="81">
        <f>F9+F46</f>
        <v>290046481.8</v>
      </c>
      <c r="G83" s="81">
        <f>G9+G46</f>
        <v>797128597.6799998</v>
      </c>
    </row>
    <row r="84" spans="1:7" ht="13.5" thickBot="1">
      <c r="A84" s="195"/>
      <c r="B84" s="194"/>
      <c r="C84" s="194"/>
      <c r="D84" s="194"/>
      <c r="E84" s="194"/>
      <c r="F84" s="194"/>
      <c r="G84" s="194"/>
    </row>
    <row r="86" spans="1:6" ht="15">
      <c r="A86" s="156" t="s">
        <v>205</v>
      </c>
      <c r="B86" s="156"/>
      <c r="C86"/>
      <c r="D86" s="77" t="s">
        <v>204</v>
      </c>
      <c r="E86" s="77"/>
      <c r="F86" s="77"/>
    </row>
    <row r="87" spans="1:6" ht="15">
      <c r="A87" s="156" t="s">
        <v>203</v>
      </c>
      <c r="B87" s="156"/>
      <c r="C87"/>
      <c r="D87" s="155" t="s">
        <v>202</v>
      </c>
      <c r="E87" s="155"/>
      <c r="F87" s="155"/>
    </row>
    <row r="88" spans="1:6" ht="15">
      <c r="A88"/>
      <c r="B88"/>
      <c r="C88"/>
      <c r="D88" s="155"/>
      <c r="E88" s="155"/>
      <c r="F88" s="155"/>
    </row>
  </sheetData>
  <sheetProtection/>
  <mergeCells count="12">
    <mergeCell ref="A1:G1"/>
    <mergeCell ref="A2:G2"/>
    <mergeCell ref="A3:G3"/>
    <mergeCell ref="A4:G4"/>
    <mergeCell ref="A5:G5"/>
    <mergeCell ref="B6:F6"/>
    <mergeCell ref="A86:B86"/>
    <mergeCell ref="D86:F86"/>
    <mergeCell ref="A87:B87"/>
    <mergeCell ref="D87:F88"/>
    <mergeCell ref="A6:A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view="pageBreakPreview" zoomScale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P16" sqref="P1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5.140625" style="1" bestFit="1" customWidth="1"/>
    <col min="6" max="6" width="13.7109375" style="1" customWidth="1"/>
    <col min="7" max="7" width="13.28125" style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79"/>
    </row>
    <row r="3" spans="2:8" ht="12.75">
      <c r="B3" s="125" t="s">
        <v>398</v>
      </c>
      <c r="C3" s="124"/>
      <c r="D3" s="124"/>
      <c r="E3" s="124"/>
      <c r="F3" s="124"/>
      <c r="G3" s="124"/>
      <c r="H3" s="178"/>
    </row>
    <row r="4" spans="2:8" ht="12.75">
      <c r="B4" s="125" t="s">
        <v>453</v>
      </c>
      <c r="C4" s="124"/>
      <c r="D4" s="124"/>
      <c r="E4" s="124"/>
      <c r="F4" s="124"/>
      <c r="G4" s="124"/>
      <c r="H4" s="178"/>
    </row>
    <row r="5" spans="2:8" ht="12.75">
      <c r="B5" s="125" t="s">
        <v>173</v>
      </c>
      <c r="C5" s="124"/>
      <c r="D5" s="124"/>
      <c r="E5" s="124"/>
      <c r="F5" s="124"/>
      <c r="G5" s="124"/>
      <c r="H5" s="178"/>
    </row>
    <row r="6" spans="2:8" ht="13.5" thickBot="1">
      <c r="B6" s="122" t="s">
        <v>1</v>
      </c>
      <c r="C6" s="121"/>
      <c r="D6" s="121"/>
      <c r="E6" s="121"/>
      <c r="F6" s="121"/>
      <c r="G6" s="121"/>
      <c r="H6" s="177"/>
    </row>
    <row r="7" spans="2:8" ht="13.5" thickBot="1">
      <c r="B7" s="149" t="s">
        <v>2</v>
      </c>
      <c r="C7" s="190" t="s">
        <v>396</v>
      </c>
      <c r="D7" s="189"/>
      <c r="E7" s="189"/>
      <c r="F7" s="189"/>
      <c r="G7" s="188"/>
      <c r="H7" s="117" t="s">
        <v>395</v>
      </c>
    </row>
    <row r="8" spans="2:8" ht="26.25" thickBot="1">
      <c r="B8" s="146"/>
      <c r="C8" s="22" t="s">
        <v>246</v>
      </c>
      <c r="D8" s="22" t="s">
        <v>394</v>
      </c>
      <c r="E8" s="22" t="s">
        <v>393</v>
      </c>
      <c r="F8" s="22" t="s">
        <v>452</v>
      </c>
      <c r="G8" s="22" t="s">
        <v>214</v>
      </c>
      <c r="H8" s="115"/>
    </row>
    <row r="9" spans="2:8" ht="12.75">
      <c r="B9" s="207" t="s">
        <v>451</v>
      </c>
      <c r="C9" s="185">
        <f>C10+C11+C12+C15+C16+C19</f>
        <v>0</v>
      </c>
      <c r="D9" s="185">
        <f>D10+D11+D12+D15+D16+D19</f>
        <v>1677452.8</v>
      </c>
      <c r="E9" s="185">
        <f>E10+E11+E12+E15+E16+E19</f>
        <v>1677452.8</v>
      </c>
      <c r="F9" s="185">
        <f>F10+F11+F12+F15+F16+F19</f>
        <v>1677452.8</v>
      </c>
      <c r="G9" s="185">
        <f>G10+G11+G12+G15+G16+G19</f>
        <v>1677452.8</v>
      </c>
      <c r="H9" s="7">
        <f>E9-F9</f>
        <v>0</v>
      </c>
    </row>
    <row r="10" spans="2:8" ht="20.25" customHeight="1">
      <c r="B10" s="208" t="s">
        <v>449</v>
      </c>
      <c r="C10" s="185">
        <v>0</v>
      </c>
      <c r="D10" s="7">
        <v>1677452.8</v>
      </c>
      <c r="E10" s="9">
        <v>1677452.8</v>
      </c>
      <c r="F10" s="7">
        <v>1677452.8</v>
      </c>
      <c r="G10" s="7">
        <v>1677452.8</v>
      </c>
      <c r="H10" s="9">
        <f>E10-F10</f>
        <v>0</v>
      </c>
    </row>
    <row r="11" spans="2:8" ht="12.75">
      <c r="B11" s="208" t="s">
        <v>448</v>
      </c>
      <c r="C11" s="185">
        <v>0</v>
      </c>
      <c r="D11" s="7">
        <v>0</v>
      </c>
      <c r="E11" s="9">
        <f>C11+D11</f>
        <v>0</v>
      </c>
      <c r="F11" s="7">
        <v>0</v>
      </c>
      <c r="G11" s="7">
        <v>0</v>
      </c>
      <c r="H11" s="9">
        <f>E11-F11</f>
        <v>0</v>
      </c>
    </row>
    <row r="12" spans="2:8" ht="12.75">
      <c r="B12" s="208" t="s">
        <v>447</v>
      </c>
      <c r="C12" s="184">
        <f>SUM(C13:C14)</f>
        <v>0</v>
      </c>
      <c r="D12" s="184">
        <f>SUM(D13:D14)</f>
        <v>0</v>
      </c>
      <c r="E12" s="184">
        <f>SUM(E13:E14)</f>
        <v>0</v>
      </c>
      <c r="F12" s="184">
        <f>SUM(F13:F14)</f>
        <v>0</v>
      </c>
      <c r="G12" s="184">
        <f>SUM(G13:G14)</f>
        <v>0</v>
      </c>
      <c r="H12" s="9">
        <f>E12-F12</f>
        <v>0</v>
      </c>
    </row>
    <row r="13" spans="2:8" ht="12.75">
      <c r="B13" s="209" t="s">
        <v>446</v>
      </c>
      <c r="C13" s="185">
        <v>0</v>
      </c>
      <c r="D13" s="7">
        <v>0</v>
      </c>
      <c r="E13" s="9">
        <f>C13+D13</f>
        <v>0</v>
      </c>
      <c r="F13" s="7">
        <v>0</v>
      </c>
      <c r="G13" s="7">
        <v>0</v>
      </c>
      <c r="H13" s="9">
        <f>E13-F13</f>
        <v>0</v>
      </c>
    </row>
    <row r="14" spans="2:8" ht="12.75">
      <c r="B14" s="209" t="s">
        <v>445</v>
      </c>
      <c r="C14" s="185">
        <v>0</v>
      </c>
      <c r="D14" s="7">
        <v>0</v>
      </c>
      <c r="E14" s="9">
        <f>C14+D14</f>
        <v>0</v>
      </c>
      <c r="F14" s="7">
        <v>0</v>
      </c>
      <c r="G14" s="7">
        <v>0</v>
      </c>
      <c r="H14" s="9">
        <f>E14-F14</f>
        <v>0</v>
      </c>
    </row>
    <row r="15" spans="2:8" ht="12.75">
      <c r="B15" s="208" t="s">
        <v>444</v>
      </c>
      <c r="C15" s="185">
        <v>0</v>
      </c>
      <c r="D15" s="7">
        <v>0</v>
      </c>
      <c r="E15" s="9">
        <f>C15+D15</f>
        <v>0</v>
      </c>
      <c r="F15" s="7">
        <v>0</v>
      </c>
      <c r="G15" s="7">
        <v>0</v>
      </c>
      <c r="H15" s="9">
        <f>E15-F15</f>
        <v>0</v>
      </c>
    </row>
    <row r="16" spans="2:8" ht="25.5">
      <c r="B16" s="208" t="s">
        <v>443</v>
      </c>
      <c r="C16" s="184">
        <f>C17+C18</f>
        <v>0</v>
      </c>
      <c r="D16" s="184">
        <f>D17+D18</f>
        <v>0</v>
      </c>
      <c r="E16" s="184">
        <f>E17+E18</f>
        <v>0</v>
      </c>
      <c r="F16" s="184">
        <f>F17+F18</f>
        <v>0</v>
      </c>
      <c r="G16" s="184">
        <f>G17+G18</f>
        <v>0</v>
      </c>
      <c r="H16" s="9">
        <f>E16-F16</f>
        <v>0</v>
      </c>
    </row>
    <row r="17" spans="2:8" ht="12.75">
      <c r="B17" s="209" t="s">
        <v>442</v>
      </c>
      <c r="C17" s="185">
        <v>0</v>
      </c>
      <c r="D17" s="7">
        <v>0</v>
      </c>
      <c r="E17" s="9">
        <f>C17+D17</f>
        <v>0</v>
      </c>
      <c r="F17" s="7">
        <v>0</v>
      </c>
      <c r="G17" s="7">
        <v>0</v>
      </c>
      <c r="H17" s="9">
        <f>E17-F17</f>
        <v>0</v>
      </c>
    </row>
    <row r="18" spans="2:8" ht="12.75">
      <c r="B18" s="209" t="s">
        <v>441</v>
      </c>
      <c r="C18" s="185">
        <v>0</v>
      </c>
      <c r="D18" s="7">
        <v>0</v>
      </c>
      <c r="E18" s="9">
        <f>C18+D18</f>
        <v>0</v>
      </c>
      <c r="F18" s="7">
        <v>0</v>
      </c>
      <c r="G18" s="7">
        <v>0</v>
      </c>
      <c r="H18" s="9">
        <f>E18-F18</f>
        <v>0</v>
      </c>
    </row>
    <row r="19" spans="2:8" ht="12.75">
      <c r="B19" s="208" t="s">
        <v>440</v>
      </c>
      <c r="C19" s="185">
        <v>0</v>
      </c>
      <c r="D19" s="7">
        <v>0</v>
      </c>
      <c r="E19" s="9">
        <f>C19+D19</f>
        <v>0</v>
      </c>
      <c r="F19" s="7">
        <v>0</v>
      </c>
      <c r="G19" s="7">
        <v>0</v>
      </c>
      <c r="H19" s="9">
        <f>E19-F19</f>
        <v>0</v>
      </c>
    </row>
    <row r="20" spans="2:8" s="210" customFormat="1" ht="12.75">
      <c r="B20" s="214"/>
      <c r="C20" s="213"/>
      <c r="D20" s="212"/>
      <c r="E20" s="212"/>
      <c r="F20" s="212"/>
      <c r="G20" s="212"/>
      <c r="H20" s="211"/>
    </row>
    <row r="21" spans="2:8" ht="12.75">
      <c r="B21" s="207" t="s">
        <v>450</v>
      </c>
      <c r="C21" s="185">
        <f>C22+C23+C24+C27+C28+C31</f>
        <v>36034064</v>
      </c>
      <c r="D21" s="185">
        <f>D22+D23+D24+D27+D28+D31</f>
        <v>412487</v>
      </c>
      <c r="E21" s="185">
        <f>E22+E23+E24+E27+E28+E31</f>
        <v>36446551</v>
      </c>
      <c r="F21" s="185">
        <f>F22+F23+F24+F27+F28+F31</f>
        <v>14484335</v>
      </c>
      <c r="G21" s="185">
        <f>G22+G23+G24+G27+G28+G31</f>
        <v>14484335</v>
      </c>
      <c r="H21" s="7">
        <f>E21-F21</f>
        <v>21962216</v>
      </c>
    </row>
    <row r="22" spans="2:8" ht="18.75" customHeight="1">
      <c r="B22" s="208" t="s">
        <v>449</v>
      </c>
      <c r="C22" s="185">
        <v>36034064</v>
      </c>
      <c r="D22" s="7">
        <v>412487</v>
      </c>
      <c r="E22" s="9">
        <v>36446551</v>
      </c>
      <c r="F22" s="7">
        <v>14484335</v>
      </c>
      <c r="G22" s="7">
        <v>14484335</v>
      </c>
      <c r="H22" s="9">
        <f>E22-F22</f>
        <v>21962216</v>
      </c>
    </row>
    <row r="23" spans="2:8" ht="12.75">
      <c r="B23" s="208" t="s">
        <v>448</v>
      </c>
      <c r="C23" s="185">
        <v>0</v>
      </c>
      <c r="D23" s="7">
        <v>0</v>
      </c>
      <c r="E23" s="9">
        <f>C23+D23</f>
        <v>0</v>
      </c>
      <c r="F23" s="7">
        <v>0</v>
      </c>
      <c r="G23" s="7">
        <v>0</v>
      </c>
      <c r="H23" s="9">
        <f>E23-F23</f>
        <v>0</v>
      </c>
    </row>
    <row r="24" spans="2:8" ht="12.75">
      <c r="B24" s="208" t="s">
        <v>447</v>
      </c>
      <c r="C24" s="184">
        <f>SUM(C25:C26)</f>
        <v>0</v>
      </c>
      <c r="D24" s="184">
        <f>SUM(D25:D26)</f>
        <v>0</v>
      </c>
      <c r="E24" s="184">
        <f>SUM(E25:E26)</f>
        <v>0</v>
      </c>
      <c r="F24" s="184">
        <f>SUM(F25:F26)</f>
        <v>0</v>
      </c>
      <c r="G24" s="184">
        <f>SUM(G25:G26)</f>
        <v>0</v>
      </c>
      <c r="H24" s="9">
        <f>E24-F24</f>
        <v>0</v>
      </c>
    </row>
    <row r="25" spans="2:8" ht="12.75">
      <c r="B25" s="209" t="s">
        <v>446</v>
      </c>
      <c r="C25" s="185">
        <v>0</v>
      </c>
      <c r="D25" s="7">
        <v>0</v>
      </c>
      <c r="E25" s="9">
        <f>C25+D25</f>
        <v>0</v>
      </c>
      <c r="F25" s="7">
        <v>0</v>
      </c>
      <c r="G25" s="7">
        <v>0</v>
      </c>
      <c r="H25" s="9">
        <f>E25-F25</f>
        <v>0</v>
      </c>
    </row>
    <row r="26" spans="2:8" ht="12.75">
      <c r="B26" s="209" t="s">
        <v>445</v>
      </c>
      <c r="C26" s="185">
        <v>0</v>
      </c>
      <c r="D26" s="7">
        <v>0</v>
      </c>
      <c r="E26" s="9">
        <f>C26+D26</f>
        <v>0</v>
      </c>
      <c r="F26" s="7">
        <v>0</v>
      </c>
      <c r="G26" s="7">
        <v>0</v>
      </c>
      <c r="H26" s="9">
        <f>E26-F26</f>
        <v>0</v>
      </c>
    </row>
    <row r="27" spans="2:8" ht="12.75">
      <c r="B27" s="208" t="s">
        <v>444</v>
      </c>
      <c r="C27" s="185">
        <v>0</v>
      </c>
      <c r="D27" s="7">
        <v>0</v>
      </c>
      <c r="E27" s="9">
        <f>C27+D27</f>
        <v>0</v>
      </c>
      <c r="F27" s="7">
        <v>0</v>
      </c>
      <c r="G27" s="7">
        <v>0</v>
      </c>
      <c r="H27" s="9">
        <f>E27-F27</f>
        <v>0</v>
      </c>
    </row>
    <row r="28" spans="2:8" ht="25.5">
      <c r="B28" s="208" t="s">
        <v>443</v>
      </c>
      <c r="C28" s="184">
        <f>C29+C30</f>
        <v>0</v>
      </c>
      <c r="D28" s="184">
        <f>D29+D30</f>
        <v>0</v>
      </c>
      <c r="E28" s="184">
        <f>E29+E30</f>
        <v>0</v>
      </c>
      <c r="F28" s="184">
        <f>F29+F30</f>
        <v>0</v>
      </c>
      <c r="G28" s="184">
        <f>G29+G30</f>
        <v>0</v>
      </c>
      <c r="H28" s="9">
        <f>E28-F28</f>
        <v>0</v>
      </c>
    </row>
    <row r="29" spans="2:8" ht="12.75">
      <c r="B29" s="209" t="s">
        <v>442</v>
      </c>
      <c r="C29" s="185">
        <v>0</v>
      </c>
      <c r="D29" s="7">
        <v>0</v>
      </c>
      <c r="E29" s="9">
        <f>C29+D29</f>
        <v>0</v>
      </c>
      <c r="F29" s="7">
        <v>0</v>
      </c>
      <c r="G29" s="7">
        <v>0</v>
      </c>
      <c r="H29" s="9">
        <f>E29-F29</f>
        <v>0</v>
      </c>
    </row>
    <row r="30" spans="2:8" ht="12.75">
      <c r="B30" s="209" t="s">
        <v>441</v>
      </c>
      <c r="C30" s="185">
        <v>0</v>
      </c>
      <c r="D30" s="7">
        <v>0</v>
      </c>
      <c r="E30" s="9">
        <f>C30+D30</f>
        <v>0</v>
      </c>
      <c r="F30" s="7">
        <v>0</v>
      </c>
      <c r="G30" s="7">
        <v>0</v>
      </c>
      <c r="H30" s="9">
        <f>E30-F30</f>
        <v>0</v>
      </c>
    </row>
    <row r="31" spans="2:8" ht="12.75">
      <c r="B31" s="208" t="s">
        <v>440</v>
      </c>
      <c r="C31" s="185">
        <v>0</v>
      </c>
      <c r="D31" s="7">
        <v>0</v>
      </c>
      <c r="E31" s="9">
        <f>C31+D31</f>
        <v>0</v>
      </c>
      <c r="F31" s="7">
        <v>0</v>
      </c>
      <c r="G31" s="7">
        <v>0</v>
      </c>
      <c r="H31" s="9">
        <f>E31-F31</f>
        <v>0</v>
      </c>
    </row>
    <row r="32" spans="2:8" ht="12.75">
      <c r="B32" s="207" t="s">
        <v>439</v>
      </c>
      <c r="C32" s="185">
        <f>C9+C21</f>
        <v>36034064</v>
      </c>
      <c r="D32" s="185">
        <f>D9+D21</f>
        <v>2089939.8</v>
      </c>
      <c r="E32" s="185">
        <f>E9+E21</f>
        <v>38124003.8</v>
      </c>
      <c r="F32" s="185">
        <f>F9+F21</f>
        <v>16161787.8</v>
      </c>
      <c r="G32" s="185">
        <f>G9+G21</f>
        <v>16161787.8</v>
      </c>
      <c r="H32" s="185">
        <f>H9+H21</f>
        <v>21962216</v>
      </c>
    </row>
    <row r="33" spans="2:8" ht="13.5" thickBot="1">
      <c r="B33" s="206"/>
      <c r="C33" s="205"/>
      <c r="D33" s="204"/>
      <c r="E33" s="204"/>
      <c r="F33" s="204"/>
      <c r="G33" s="204"/>
      <c r="H33" s="204"/>
    </row>
    <row r="35" spans="2:7" ht="15">
      <c r="B35" s="156" t="s">
        <v>205</v>
      </c>
      <c r="C35" s="156"/>
      <c r="D35"/>
      <c r="E35" s="77" t="s">
        <v>204</v>
      </c>
      <c r="F35" s="77"/>
      <c r="G35" s="77"/>
    </row>
    <row r="36" spans="2:7" ht="15">
      <c r="B36" s="156" t="s">
        <v>203</v>
      </c>
      <c r="C36" s="156"/>
      <c r="D36"/>
      <c r="E36" s="155" t="s">
        <v>202</v>
      </c>
      <c r="F36" s="155"/>
      <c r="G36" s="155"/>
    </row>
    <row r="37" spans="2:7" ht="15">
      <c r="B37"/>
      <c r="C37"/>
      <c r="D37"/>
      <c r="E37" s="155"/>
      <c r="F37" s="155"/>
      <c r="G37" s="155"/>
    </row>
  </sheetData>
  <sheetProtection/>
  <mergeCells count="12">
    <mergeCell ref="B35:C35"/>
    <mergeCell ref="E35:G35"/>
    <mergeCell ref="B36:C36"/>
    <mergeCell ref="E36:G3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2018-07-05T19:45:46Z</cp:lastPrinted>
  <dcterms:created xsi:type="dcterms:W3CDTF">2016-10-11T18:36:49Z</dcterms:created>
  <dcterms:modified xsi:type="dcterms:W3CDTF">2018-07-24T18:23:44Z</dcterms:modified>
  <cp:category/>
  <cp:version/>
  <cp:contentType/>
  <cp:contentStatus/>
</cp:coreProperties>
</file>