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dith\Documents\1. CUENTA PÚBLICA\CD'S ARMONIZADA 1ER. 2020\AUTÓNOMOS Y PODERES\TJA\"/>
    </mc:Choice>
  </mc:AlternateContent>
  <bookViews>
    <workbookView xWindow="-120" yWindow="-120" windowWidth="20730" windowHeight="11160" firstSheet="2" activeTab="8"/>
  </bookViews>
  <sheets>
    <sheet name="FORMATO 1" sheetId="1" r:id="rId1"/>
    <sheet name="FORMATO 2" sheetId="3" r:id="rId2"/>
    <sheet name="FORMATO 3" sheetId="5" r:id="rId3"/>
    <sheet name="FORMATO 4" sheetId="6" r:id="rId4"/>
    <sheet name="FORMATO 5" sheetId="8" r:id="rId5"/>
    <sheet name="FORMATO 6A" sheetId="10" r:id="rId6"/>
    <sheet name="FORMATO 6B" sheetId="12" r:id="rId7"/>
    <sheet name="FORMATO 6C" sheetId="14" r:id="rId8"/>
    <sheet name="FORMATO 6D" sheetId="16" r:id="rId9"/>
  </sheets>
  <definedNames>
    <definedName name="_xlnm.Print_Area" localSheetId="0">'FORMATO 1'!$A$3:$G$80</definedName>
    <definedName name="_xlnm.Print_Area" localSheetId="1">'FORMATO 2'!$B$2:$J$51</definedName>
    <definedName name="_xlnm.Print_Area" localSheetId="2">'FORMATO 3'!$A$2:$K$30</definedName>
    <definedName name="_xlnm.Print_Area" localSheetId="3">'FORMATO 4'!$A$2:$D$88</definedName>
    <definedName name="_xlnm.Print_Area" localSheetId="4">'FORMATO 5'!$A$2:$G$72</definedName>
    <definedName name="_xlnm.Print_Area" localSheetId="5">'FORMATO 6A'!$A$2:$H$85</definedName>
    <definedName name="_xlnm.Print_Area" localSheetId="6">'FORMATO 6B'!$A$1:$G$44</definedName>
    <definedName name="_xlnm.Print_Area" localSheetId="7">'FORMATO 6C'!$A$1:$H$86</definedName>
    <definedName name="_xlnm.Print_Area" localSheetId="8">'FORMATO 6D'!$A$1:$G$33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8" i="12" l="1"/>
  <c r="D28" i="12"/>
  <c r="E28" i="12"/>
  <c r="F28" i="12"/>
  <c r="G28" i="12"/>
  <c r="B28" i="12"/>
  <c r="C12" i="12"/>
  <c r="C44" i="12" s="1"/>
  <c r="D12" i="12"/>
  <c r="D44" i="12" s="1"/>
  <c r="E12" i="12"/>
  <c r="E44" i="12" s="1"/>
  <c r="F12" i="12"/>
  <c r="F44" i="12" s="1"/>
  <c r="G12" i="12"/>
  <c r="G44" i="12" s="1"/>
  <c r="B12" i="12"/>
  <c r="B44" i="12" s="1"/>
  <c r="D60" i="10" l="1"/>
  <c r="E60" i="10"/>
  <c r="F60" i="10"/>
  <c r="G60" i="10"/>
  <c r="C60" i="10"/>
  <c r="H50" i="10"/>
  <c r="D50" i="10"/>
  <c r="E50" i="10"/>
  <c r="F50" i="10"/>
  <c r="G50" i="10"/>
  <c r="D20" i="10"/>
  <c r="E20" i="10"/>
  <c r="F20" i="10"/>
  <c r="G20" i="10"/>
  <c r="H20" i="10"/>
  <c r="C50" i="10"/>
  <c r="C30" i="10"/>
  <c r="C20" i="10"/>
  <c r="G12" i="10"/>
  <c r="F12" i="10"/>
  <c r="E12" i="10"/>
  <c r="H12" i="10" s="1"/>
  <c r="D12" i="10"/>
  <c r="C12" i="10"/>
  <c r="B72" i="8"/>
  <c r="H24" i="3" l="1"/>
  <c r="D24" i="3"/>
  <c r="F68" i="1"/>
  <c r="G42" i="1"/>
  <c r="F42" i="1"/>
  <c r="F46" i="1"/>
  <c r="G13" i="1"/>
  <c r="F35" i="1"/>
  <c r="F31" i="1"/>
  <c r="F27" i="1"/>
  <c r="F23" i="1"/>
  <c r="F13" i="1"/>
  <c r="B62" i="1"/>
  <c r="B63" i="1" s="1"/>
  <c r="F50" i="1" l="1"/>
  <c r="F30" i="10"/>
  <c r="B20" i="6" l="1"/>
  <c r="B16" i="6"/>
  <c r="D16" i="6"/>
  <c r="C20" i="6"/>
  <c r="C16" i="6"/>
  <c r="G19" i="8" l="1"/>
  <c r="G15" i="8"/>
  <c r="D20" i="6" l="1"/>
  <c r="D17" i="8" l="1"/>
  <c r="D15" i="8"/>
  <c r="G17" i="8"/>
  <c r="D20" i="8"/>
  <c r="G20" i="8" s="1"/>
  <c r="D19" i="8"/>
  <c r="D65" i="6"/>
  <c r="H62" i="10"/>
  <c r="H60" i="10" s="1"/>
  <c r="G59" i="8" l="1"/>
  <c r="H52" i="14"/>
  <c r="H50" i="14"/>
  <c r="H76" i="10"/>
  <c r="H73" i="10"/>
  <c r="H49" i="14" l="1"/>
  <c r="G49" i="14"/>
  <c r="F49" i="14"/>
  <c r="D49" i="14"/>
  <c r="C49" i="14"/>
  <c r="H80" i="14"/>
  <c r="G80" i="14"/>
  <c r="F80" i="14"/>
  <c r="E80" i="14"/>
  <c r="D80" i="14"/>
  <c r="C80" i="14"/>
  <c r="H69" i="14"/>
  <c r="G69" i="14"/>
  <c r="F69" i="14"/>
  <c r="E69" i="14"/>
  <c r="D69" i="14"/>
  <c r="C69" i="14"/>
  <c r="H60" i="14"/>
  <c r="G60" i="14"/>
  <c r="F60" i="14"/>
  <c r="E60" i="14"/>
  <c r="D60" i="14"/>
  <c r="C60" i="14"/>
  <c r="G50" i="14"/>
  <c r="F50" i="14"/>
  <c r="D50" i="14"/>
  <c r="C50" i="14"/>
  <c r="H43" i="14"/>
  <c r="G43" i="14"/>
  <c r="F43" i="14"/>
  <c r="E43" i="14"/>
  <c r="D43" i="14"/>
  <c r="C43" i="14"/>
  <c r="G72" i="8"/>
  <c r="F72" i="8"/>
  <c r="E72" i="8"/>
  <c r="D72" i="8"/>
  <c r="C72" i="8"/>
  <c r="G66" i="8"/>
  <c r="F66" i="8"/>
  <c r="E66" i="8"/>
  <c r="D66" i="8"/>
  <c r="C66" i="8"/>
  <c r="B66" i="8"/>
  <c r="G60" i="8"/>
  <c r="F60" i="8"/>
  <c r="E60" i="8"/>
  <c r="D60" i="8"/>
  <c r="C60" i="8"/>
  <c r="B60" i="8"/>
  <c r="F55" i="8"/>
  <c r="E55" i="8"/>
  <c r="D55" i="8"/>
  <c r="C55" i="8"/>
  <c r="G55" i="8" s="1"/>
  <c r="B55" i="8"/>
  <c r="G46" i="8"/>
  <c r="F46" i="8"/>
  <c r="E46" i="8"/>
  <c r="D46" i="8"/>
  <c r="C46" i="8"/>
  <c r="B46" i="8"/>
  <c r="D59" i="6"/>
  <c r="C59" i="6"/>
  <c r="B59" i="6"/>
  <c r="D47" i="6"/>
  <c r="C47" i="6"/>
  <c r="B47" i="6"/>
  <c r="D43" i="6"/>
  <c r="C43" i="6"/>
  <c r="B43" i="6"/>
  <c r="C62" i="1"/>
  <c r="G74" i="1"/>
  <c r="F74" i="1"/>
  <c r="G68" i="1"/>
  <c r="G60" i="1"/>
  <c r="F60" i="1"/>
  <c r="B65" i="8" l="1"/>
  <c r="G77" i="1"/>
  <c r="B51" i="6"/>
  <c r="F65" i="8"/>
  <c r="E65" i="8"/>
  <c r="D65" i="8"/>
  <c r="G65" i="8"/>
  <c r="C65" i="8"/>
  <c r="C51" i="6"/>
  <c r="D51" i="6"/>
  <c r="F77" i="1"/>
  <c r="D40" i="10" l="1"/>
  <c r="E40" i="10"/>
  <c r="F40" i="10"/>
  <c r="G40" i="10"/>
  <c r="G30" i="10" s="1"/>
  <c r="F15" i="8" l="1"/>
  <c r="G40" i="8"/>
  <c r="G43" i="8" s="1"/>
  <c r="G68" i="8" s="1"/>
  <c r="F40" i="8"/>
  <c r="E40" i="8"/>
  <c r="E43" i="8" s="1"/>
  <c r="E68" i="8" s="1"/>
  <c r="D40" i="8"/>
  <c r="D43" i="8" s="1"/>
  <c r="D68" i="8" s="1"/>
  <c r="C40" i="8"/>
  <c r="C43" i="8" s="1"/>
  <c r="C68" i="8" s="1"/>
  <c r="B40" i="8"/>
  <c r="B43" i="8" s="1"/>
  <c r="B68" i="8" s="1"/>
  <c r="C42" i="1"/>
  <c r="C35" i="1"/>
  <c r="F43" i="8" l="1"/>
  <c r="F68" i="8" s="1"/>
  <c r="D11" i="16"/>
  <c r="H32" i="14"/>
  <c r="G32" i="14"/>
  <c r="F32" i="14"/>
  <c r="E32" i="14"/>
  <c r="D32" i="14"/>
  <c r="C32" i="14"/>
  <c r="H23" i="14"/>
  <c r="G23" i="14"/>
  <c r="F23" i="14"/>
  <c r="E23" i="14"/>
  <c r="D23" i="14"/>
  <c r="C23" i="14"/>
  <c r="E30" i="10"/>
  <c r="H77" i="10"/>
  <c r="G77" i="10"/>
  <c r="F77" i="10"/>
  <c r="E77" i="10"/>
  <c r="D77" i="10"/>
  <c r="C77" i="10"/>
  <c r="G73" i="10"/>
  <c r="F73" i="10"/>
  <c r="D73" i="10"/>
  <c r="C73" i="10"/>
  <c r="H64" i="10"/>
  <c r="G64" i="10"/>
  <c r="G11" i="10" s="1"/>
  <c r="F64" i="10"/>
  <c r="F11" i="10" s="1"/>
  <c r="E64" i="10"/>
  <c r="D64" i="10"/>
  <c r="C64" i="10"/>
  <c r="C11" i="10" s="1"/>
  <c r="H40" i="10"/>
  <c r="D30" i="10"/>
  <c r="F11" i="16"/>
  <c r="C11" i="16"/>
  <c r="B11" i="16"/>
  <c r="G34" i="8"/>
  <c r="F34" i="8"/>
  <c r="E34" i="8"/>
  <c r="D34" i="8"/>
  <c r="C34" i="8"/>
  <c r="B34" i="8"/>
  <c r="D33" i="6"/>
  <c r="C33" i="6"/>
  <c r="B33" i="6"/>
  <c r="D11" i="6"/>
  <c r="D58" i="6" s="1"/>
  <c r="C11" i="6"/>
  <c r="B11" i="6"/>
  <c r="B58" i="6" s="1"/>
  <c r="K21" i="5"/>
  <c r="J21" i="5"/>
  <c r="I21" i="5"/>
  <c r="H21" i="5"/>
  <c r="E21" i="5"/>
  <c r="K14" i="5"/>
  <c r="J14" i="5"/>
  <c r="I14" i="5"/>
  <c r="H14" i="5"/>
  <c r="G14" i="5"/>
  <c r="E14" i="5"/>
  <c r="J14" i="3"/>
  <c r="I14" i="3"/>
  <c r="G14" i="3"/>
  <c r="F14" i="3"/>
  <c r="J18" i="3"/>
  <c r="I18" i="3"/>
  <c r="G18" i="3"/>
  <c r="F18" i="3"/>
  <c r="G46" i="1"/>
  <c r="C45" i="1"/>
  <c r="B45" i="1"/>
  <c r="B42" i="1"/>
  <c r="B35" i="1"/>
  <c r="G35" i="1"/>
  <c r="G31" i="1"/>
  <c r="G27" i="1"/>
  <c r="G23" i="1"/>
  <c r="E11" i="10" l="1"/>
  <c r="D11" i="10"/>
  <c r="G50" i="1"/>
  <c r="G61" i="1" s="1"/>
  <c r="F13" i="3"/>
  <c r="F24" i="3" s="1"/>
  <c r="I13" i="3"/>
  <c r="I24" i="3" s="1"/>
  <c r="D85" i="10"/>
  <c r="J13" i="3"/>
  <c r="J24" i="3" s="1"/>
  <c r="E24" i="3"/>
  <c r="G13" i="3"/>
  <c r="G24" i="3" s="1"/>
  <c r="B33" i="16"/>
  <c r="F33" i="16"/>
  <c r="C58" i="6"/>
  <c r="H30" i="10"/>
  <c r="C33" i="16"/>
  <c r="D33" i="16"/>
  <c r="G85" i="10"/>
  <c r="F85" i="10"/>
  <c r="C85" i="10"/>
  <c r="C63" i="1"/>
  <c r="F61" i="1"/>
  <c r="G78" i="1" l="1"/>
  <c r="F78" i="1"/>
  <c r="E11" i="16"/>
  <c r="E33" i="16" s="1"/>
  <c r="G12" i="16"/>
  <c r="G13" i="14" l="1"/>
  <c r="D13" i="14"/>
  <c r="C13" i="14"/>
  <c r="D86" i="14" l="1"/>
  <c r="D12" i="14"/>
  <c r="C86" i="14"/>
  <c r="C12" i="14"/>
  <c r="G86" i="14"/>
  <c r="G12" i="14"/>
  <c r="F13" i="14"/>
  <c r="F86" i="14" l="1"/>
  <c r="F12" i="14"/>
  <c r="E85" i="10" l="1"/>
  <c r="H11" i="10" l="1"/>
  <c r="G11" i="16"/>
  <c r="G33" i="16" s="1"/>
  <c r="H85" i="10" l="1"/>
  <c r="E13" i="14" l="1"/>
  <c r="E12" i="14" s="1"/>
  <c r="E86" i="14" l="1"/>
  <c r="H13" i="14"/>
  <c r="H86" i="14" l="1"/>
  <c r="H12" i="14"/>
</calcChain>
</file>

<file path=xl/sharedStrings.xml><?xml version="1.0" encoding="utf-8"?>
<sst xmlns="http://schemas.openxmlformats.org/spreadsheetml/2006/main" count="679" uniqueCount="523">
  <si>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</si>
  <si>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</si>
  <si>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</si>
  <si>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</si>
  <si>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</si>
  <si>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</si>
  <si>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</si>
  <si>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</si>
  <si>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</si>
  <si>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</si>
  <si>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</si>
  <si>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</si>
  <si>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</si>
  <si>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</si>
  <si>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</si>
  <si>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</si>
  <si>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</si>
  <si>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</si>
  <si>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</si>
  <si>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</si>
  <si>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</si>
  <si>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</si>
  <si>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</si>
  <si>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</si>
  <si>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</si>
  <si>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</si>
  <si>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</si>
  <si>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</si>
  <si>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</si>
  <si>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</si>
  <si>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</si>
  <si>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</si>
  <si>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</si>
  <si>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</si>
  <si>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</si>
  <si>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</si>
  <si>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</si>
  <si>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</si>
  <si>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</si>
  <si>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</si>
  <si>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</si>
  <si>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</si>
  <si>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</si>
  <si>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</si>
  <si>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</si>
  <si>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</si>
  <si>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</si>
  <si>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</si>
  <si>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</si>
  <si>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</si>
  <si>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</si>
  <si>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 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</si>
  <si>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</si>
  <si>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</si>
  <si>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</si>
  <si>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</si>
  <si>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</si>
  <si>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</si>
  <si>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</si>
  <si>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</si>
  <si>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</si>
  <si>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</si>
  <si>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</si>
  <si>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</si>
  <si>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</si>
  <si>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</si>
  <si>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</si>
  <si>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</si>
  <si>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</si>
  <si>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</si>
  <si>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</si>
  <si>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</si>
  <si>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</si>
  <si>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</si>
  <si>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</si>
  <si>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</si>
  <si>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</si>
  <si>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</si>
  <si>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</si>
  <si>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</si>
  <si>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</si>
  <si>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</si>
  <si>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</si>
  <si>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</si>
  <si>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</si>
  <si>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</si>
  <si>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</si>
  <si>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</si>
  <si>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</si>
  <si>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</si>
  <si>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</si>
  <si>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</si>
  <si>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</si>
  <si>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</si>
  <si>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</si>
  <si>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</si>
  <si>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</si>
  <si>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</si>
  <si>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</si>
  <si>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</si>
  <si>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</si>
  <si>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</si>
  <si>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</si>
  <si>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</si>
  <si>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</si>
  <si>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</si>
  <si>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</si>
  <si>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</si>
  <si>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</si>
  <si>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</si>
  <si>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</si>
  <si>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</si>
  <si>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</si>
  <si>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</si>
  <si>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 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</si>
  <si>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</si>
  <si>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</si>
  <si>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</si>
  <si>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</si>
  <si>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</si>
  <si>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</si>
  <si>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</si>
  <si>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</si>
  <si>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</si>
  <si>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</si>
  <si>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</si>
  <si>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</si>
  <si>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</si>
  <si>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</si>
  <si>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</si>
  <si>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</si>
  <si>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</si>
  <si>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</si>
  <si>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</si>
  <si>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</si>
  <si>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</si>
  <si>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</si>
  <si>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</si>
  <si>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</si>
  <si>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</si>
  <si>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</si>
  <si>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</si>
  <si>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</si>
  <si>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</si>
  <si>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</si>
  <si>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</si>
  <si>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</si>
  <si>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</si>
  <si>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t>A. Deuda Contingente 1</t>
  </si>
  <si>
    <t>B. Deuda Contingente 2</t>
  </si>
  <si>
    <t>C. Deuda Contingente XX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</si>
  <si>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</si>
  <si>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</si>
  <si>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</si>
  <si>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</si>
  <si>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</si>
  <si>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</si>
  <si>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</si>
  <si>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</si>
  <si>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</si>
  <si>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</si>
  <si>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</si>
  <si>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</si>
  <si>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</si>
  <si>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</si>
  <si>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</si>
  <si>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</si>
  <si>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</si>
  <si>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A. Crédito 1</t>
  </si>
  <si>
    <t>B. Crédito 2</t>
  </si>
  <si>
    <t>C. Crédito XX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</si>
  <si>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</si>
  <si>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</si>
  <si>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</si>
  <si>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</si>
  <si>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</si>
  <si>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</si>
  <si>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</si>
  <si>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</si>
  <si>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</si>
  <si>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</si>
  <si>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</si>
  <si>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</si>
  <si>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</si>
  <si>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</si>
  <si>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</si>
  <si>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</si>
  <si>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</si>
  <si>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</si>
  <si>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</si>
  <si>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</si>
  <si>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</si>
  <si>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</si>
  <si>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</si>
  <si>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</si>
  <si>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</si>
  <si>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</si>
  <si>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</si>
  <si>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</si>
  <si>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</si>
  <si>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</si>
  <si>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</si>
  <si>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</si>
  <si>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</si>
  <si>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</si>
  <si>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</si>
  <si>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</si>
  <si>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</si>
  <si>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</si>
  <si>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</si>
  <si>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</t>
  </si>
  <si>
    <t>Financiamiento (C=A+B)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</si>
  <si>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</si>
  <si>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</si>
  <si>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</si>
  <si>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</si>
  <si>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</si>
  <si>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</si>
  <si>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</si>
  <si>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</si>
  <si>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</si>
  <si>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</si>
  <si>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</si>
  <si>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</si>
  <si>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</si>
  <si>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</si>
  <si>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</si>
  <si>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</si>
  <si>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</si>
  <si>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</si>
  <si>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</si>
  <si>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</si>
  <si>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</si>
  <si>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</si>
  <si>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</si>
  <si>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</si>
  <si>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</si>
  <si>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</si>
  <si>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</si>
  <si>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</si>
  <si>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</si>
  <si>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</si>
  <si>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</si>
  <si>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</si>
  <si>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</si>
  <si>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</si>
  <si>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</si>
  <si>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</si>
  <si>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C2. Remanentes de Transferencias Federales Etiquetadas aplicados en el periodo</t>
  </si>
  <si>
    <t>VII. Balance Presupuestario de Recursos Etiquetados (VII = A2 + A3.2 B2 + C2)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</si>
  <si>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</si>
  <si>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</si>
  <si>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</si>
  <si>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</si>
  <si>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</si>
  <si>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</si>
  <si>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</si>
  <si>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</si>
  <si>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</si>
  <si>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</si>
  <si>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</si>
  <si>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</si>
  <si>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</si>
  <si>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</si>
  <si>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</si>
  <si>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</si>
  <si>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</si>
  <si>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</si>
  <si>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</si>
  <si>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</si>
  <si>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</si>
  <si>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</si>
  <si>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</si>
  <si>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</si>
  <si>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</si>
  <si>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</si>
  <si>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</si>
  <si>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</si>
  <si>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</si>
  <si>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</si>
  <si>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</si>
  <si>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</si>
  <si>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</si>
  <si>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</si>
  <si>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Transferencias Federales Etiquetadas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</si>
  <si>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</si>
  <si>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</si>
  <si>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</si>
  <si>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</si>
  <si>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</si>
  <si>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</si>
  <si>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</si>
  <si>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</si>
  <si>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</si>
  <si>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</si>
  <si>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</si>
  <si>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</si>
  <si>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</si>
  <si>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</si>
  <si>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</si>
  <si>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</si>
  <si>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</si>
  <si>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</si>
  <si>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</si>
  <si>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</si>
  <si>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</si>
  <si>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</si>
  <si>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</si>
  <si>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</si>
  <si>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</si>
  <si>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</si>
  <si>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</si>
  <si>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</si>
  <si>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</si>
  <si>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</si>
  <si>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</si>
  <si>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</si>
  <si>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</si>
  <si>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</si>
  <si>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</si>
  <si>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</si>
  <si>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</si>
  <si>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</si>
  <si>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</si>
  <si>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</si>
  <si>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</si>
  <si>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</si>
  <si>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</si>
  <si>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</si>
  <si>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</si>
  <si>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</si>
  <si>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</si>
  <si>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</si>
  <si>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</si>
  <si>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</si>
  <si>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</si>
  <si>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</si>
  <si>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</si>
  <si>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</si>
  <si>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</si>
  <si>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</si>
  <si>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</si>
  <si>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</si>
  <si>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</si>
  <si>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</si>
  <si>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</si>
  <si>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</si>
  <si>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</si>
  <si>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</si>
  <si>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</si>
  <si>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</si>
  <si>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</si>
  <si>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</si>
  <si>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</si>
  <si>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</si>
  <si>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</si>
  <si>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</si>
  <si>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</si>
  <si>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</si>
  <si>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</si>
  <si>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</si>
  <si>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</si>
  <si>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</si>
  <si>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</si>
  <si>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</si>
  <si>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</si>
  <si>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</si>
  <si>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</si>
  <si>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</si>
  <si>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</si>
  <si>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</si>
  <si>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</si>
  <si>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</si>
  <si>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r>
      <t>                     </t>
    </r>
    <r>
      <rPr>
        <b/>
        <sz val="9"/>
        <color rgb="FF2F2F2F"/>
        <rFont val="Arial"/>
        <family val="2"/>
      </rPr>
      <t>(Clasificación Administrativa)</t>
    </r>
  </si>
  <si>
    <t>Clasificación Administrativa</t>
  </si>
  <si>
    <t>Subejercicio (e)</t>
  </si>
  <si>
    <t>I. Gasto No Etiquetado</t>
  </si>
  <si>
    <t>II. Gasto Etiquetado</t>
  </si>
  <si>
    <r>
      <t>                    </t>
    </r>
    <r>
      <rPr>
        <b/>
        <sz val="9"/>
        <color rgb="FF2F2F2F"/>
        <rFont val="Arial"/>
        <family val="2"/>
      </rPr>
      <t>(Clasificación Funcional)</t>
    </r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</si>
  <si>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</si>
  <si>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</si>
  <si>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</si>
  <si>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</si>
  <si>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</si>
  <si>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</si>
  <si>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</si>
  <si>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</si>
  <si>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</si>
  <si>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</si>
  <si>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</si>
  <si>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</si>
  <si>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</si>
  <si>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</si>
  <si>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</si>
  <si>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</si>
  <si>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</si>
  <si>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</si>
  <si>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</si>
  <si>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</si>
  <si>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</si>
  <si>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</si>
  <si>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</si>
  <si>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</si>
  <si>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</si>
  <si>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</si>
  <si>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</si>
  <si>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</si>
  <si>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</si>
  <si>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III. Total de Egreso</t>
  </si>
  <si>
    <r>
      <t>                    </t>
    </r>
    <r>
      <rPr>
        <b/>
        <sz val="9"/>
        <color rgb="FF2F2F2F"/>
        <rFont val="Arial"/>
        <family val="2"/>
      </rPr>
      <t>(Clasificación de Servicios Personales por Categoría)</t>
    </r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</si>
  <si>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</si>
  <si>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</si>
  <si>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</si>
  <si>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</si>
  <si>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</si>
  <si>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</si>
  <si>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</si>
  <si>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</si>
  <si>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</si>
  <si>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</si>
  <si>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</si>
  <si>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</si>
  <si>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4. Deuda Contingente 1 (informativo)</t>
  </si>
  <si>
    <t>1     Se refiere a cualquier Financiamiento sin fuente o garantía de pago definida, que sea asumida de manera solidaria o subsidiaria por las Entidades Federativas con sus Municipios, organismos descentralizados y empresas de participación estatal mayoritaria y fideicomisos, locales o municipales, y por los Municipios con sus respectivos organismos descentralizados y empresas de participación municipal mayoritaria.</t>
  </si>
  <si>
    <t>²      Se refiere al valor del Bono Cupón Cero que respalda el pago de los créditos asociados al mismo (Activo).</t>
  </si>
  <si>
    <t>PODER JUDICIAL</t>
  </si>
  <si>
    <t>I. Balance Presupuestario (I = A -B + C)</t>
  </si>
  <si>
    <t xml:space="preserve"> </t>
  </si>
  <si>
    <t>Tribunal de Justicia Administrativa del Estado de Tlaxcala</t>
  </si>
  <si>
    <t>Tribunal de Justicia Administrtiva del Estado de Tlaxcala</t>
  </si>
  <si>
    <t>Informe Analítico de Obligaciones Diferentes de Financiamientos LDF (F3)</t>
  </si>
  <si>
    <t>Informe Analítico de la Deuda Pública y Otros Pasivos - LDF (F2)</t>
  </si>
  <si>
    <t>Estado de Situación Financiera Detallado - LDF (F1)</t>
  </si>
  <si>
    <t>Estado Analítico de Ingresos Detallado - LDF (F5)</t>
  </si>
  <si>
    <t xml:space="preserve">Clasificación por Objeto del Gasto (Capítulo y Concepto) </t>
  </si>
  <si>
    <t>Estado Analítico del Ejercicio del Presupuesto de Egresos Detallado - LDF (F6a)</t>
  </si>
  <si>
    <t>III. Total de Egresos (III=+I+II)</t>
  </si>
  <si>
    <t>Estado Analítico del Ejercicio del Presupuesto de Egresos Detallado - LDF (F6b)</t>
  </si>
  <si>
    <t>Estado Analítico del Ejercicio del Presupuesto de Egresos Detallado - LDF (F6c)</t>
  </si>
  <si>
    <t>Estado Analítico del Ejercicio del Presupuesto de Egresos Detallado - LDF ( F6d)</t>
  </si>
  <si>
    <t>c5) Servicios de Instalación, Reparación, Mantenimiento y conservación</t>
  </si>
  <si>
    <t>inversión al 30 de</t>
  </si>
  <si>
    <t>junio de 2019 (k)</t>
  </si>
  <si>
    <t>30 de junio de</t>
  </si>
  <si>
    <t>2019 (l)</t>
  </si>
  <si>
    <t>inversión al 30</t>
  </si>
  <si>
    <t>de junio  de</t>
  </si>
  <si>
    <t>2019 (m = g l)</t>
  </si>
  <si>
    <t>BALANCE PRESUPUESTARIO LDF (F4)</t>
  </si>
  <si>
    <t>31 de marzo de 2020</t>
  </si>
  <si>
    <t>Del 1 de enero  al 31 de marzo de 2020</t>
  </si>
  <si>
    <t>Saldo al 31 de diciembre de 2019</t>
  </si>
  <si>
    <t>Pago de inversión al 31 de marzo de 2020 (k) asociados durante el periodo (j)</t>
  </si>
  <si>
    <t>Del 1 de enero al  31 de marzo de 2020 (b)</t>
  </si>
  <si>
    <t>Del 1 de enero al 31 de marzo de 2020</t>
  </si>
  <si>
    <t>Del 1 de enero al 31 marzo de 2020</t>
  </si>
  <si>
    <t>Del 1 de enero al 31 marzo de 2020</t>
  </si>
  <si>
    <t>Del 1 de enero al 31 de marzo de 2020</t>
  </si>
  <si>
    <t>Del 1 de enero Al 31 de marzo de 2020</t>
  </si>
  <si>
    <t>31 de diciembre de 2019</t>
  </si>
  <si>
    <t xml:space="preserve">Al 31 de marzo de 2020 y al 31 de diciembre de 2019 </t>
  </si>
  <si>
    <t xml:space="preserve">inversión al 31 de </t>
  </si>
  <si>
    <t>marzo  2020 (k)</t>
  </si>
  <si>
    <t>31 de marzo</t>
  </si>
  <si>
    <t>de 2020 (l)</t>
  </si>
  <si>
    <t>inversión al 31</t>
  </si>
  <si>
    <t>de marzo de</t>
  </si>
  <si>
    <t>2020 (m = g l)</t>
  </si>
  <si>
    <t>III. Balance Presupuestario sin Financiamiento Neto y sin Remanentes del Ejercicio Anterior (III= II - C)</t>
  </si>
  <si>
    <t>F2. Financiamiento con Fuente de Pago de Transferencias Federales Etiquetadas</t>
  </si>
  <si>
    <t>A3.2 Financiamiento Neto con Fuente de Pago de Transferencias Federales Etiquetadas (A3.2 = F2 -G2)</t>
  </si>
  <si>
    <t>VIII. Balance Presupuestario de Recursos Etiquetados sin Financiamiento Neto (VIII= VII A3.2)</t>
  </si>
  <si>
    <t>H. Participaciones (H=h1+h2+h3+h4+h5+h6+h7+h8+h9+h10+h11)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</si>
  <si>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</si>
  <si>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</si>
  <si>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</si>
  <si>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</si>
  <si>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</si>
  <si>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>I. Total de Ingresos de Libre Disposición (I=A+B+C+D+E+F+G+H+I+J+K+L)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</si>
  <si>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</si>
  <si>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</si>
  <si>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</si>
  <si>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</si>
  <si>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</si>
  <si>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</si>
  <si>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</si>
  <si>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</si>
  <si>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</si>
  <si>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</si>
  <si>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</si>
  <si>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</si>
  <si>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</si>
  <si>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+2)</t>
  </si>
  <si>
    <t>b1) Materiales de Administración, Emisión de Documentos y Artículos Oficiales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</si>
  <si>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</si>
  <si>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</si>
  <si>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</si>
  <si>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r>
      <t>Formato 6 b)</t>
    </r>
    <r>
      <rPr>
        <sz val="9"/>
        <color rgb="FF2F2F2F"/>
        <rFont val="Arial"/>
        <family val="2"/>
      </rPr>
      <t> 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</si>
  <si>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t>01. Pleno</t>
  </si>
  <si>
    <t>02. Presidencia</t>
  </si>
  <si>
    <t>03. Dirección Administrativa</t>
  </si>
  <si>
    <t>04. Contraloría</t>
  </si>
  <si>
    <t>05. Secretaria General De Acuerdos</t>
  </si>
  <si>
    <t>06. Dirección Jurídica</t>
  </si>
  <si>
    <t>07 .Dirección  De Tecnologías De La Información, Transparencia Y Protección De Datos Personales</t>
  </si>
  <si>
    <t>08. Departamento De Compilación, Sistematización, Gestión Documental, Editorial Y Biblioteca</t>
  </si>
  <si>
    <t>09. Ponencia Uno</t>
  </si>
  <si>
    <t>10. Ponencia Dos</t>
  </si>
  <si>
    <t>11. Ponencia Tres</t>
  </si>
  <si>
    <t>12. Dirección Del Instituto De Estudios Especializados E Investigación Y Justicia Administrativa</t>
  </si>
  <si>
    <t>13. Modulo Medico</t>
  </si>
  <si>
    <t>14. Dirección De Vinculación Y Políticas Publicas</t>
  </si>
  <si>
    <t>15. Área De Difusión Y Comunicación Social</t>
  </si>
  <si>
    <t>b4) Recreación, Cultura y Otras Manifestaciones Sociales</t>
  </si>
  <si>
    <t>d1) Transacciones de la Deuda Publica / Costo Financiero de la Deuda</t>
  </si>
  <si>
    <t>d2) Transferencias, Participaciones y Aportaciones Entre Diferentes Niveles y Ordenes de Gobierno</t>
  </si>
  <si>
    <t>c1) Asuntos Económicos, Comerciales y Laborales en General</t>
  </si>
  <si>
    <t>C. Desarrollo Económico (C=c1+c2+c3+c4+c5+c6+c7+c8+c9)</t>
  </si>
  <si>
    <t>D. Otras No Clasificadas en Funciones Anteriores (D=d1+d2+d3+d4)</t>
  </si>
  <si>
    <r>
      <t>Formato 6 c)</t>
    </r>
    <r>
      <rPr>
        <sz val="9"/>
        <color rgb="FF2F2F2F"/>
        <rFont val="Arial"/>
        <family val="2"/>
      </rPr>
      <t>   </t>
    </r>
    <r>
      <rPr>
        <b/>
        <sz val="9"/>
        <color rgb="FF2F2F2F"/>
        <rFont val="Arial"/>
        <family val="2"/>
      </rPr>
      <t>Estado Analítico del Ejercicio del Presupuesto de Egresos Detallado - LDF</t>
    </r>
  </si>
  <si>
    <t>E. Gastos asociados a la implementación de nuevas leyes federales o reformas a las mismas (E = e1 + e2)</t>
  </si>
  <si>
    <t>III. Total del Gasto en Servicios Personales (III = I + II)</t>
  </si>
  <si>
    <r>
      <t>Formato 6 d)</t>
    </r>
    <r>
      <rPr>
        <sz val="9"/>
        <color rgb="FF2F2F2F"/>
        <rFont val="Arial"/>
        <family val="2"/>
      </rPr>
      <t>  </t>
    </r>
    <r>
      <rPr>
        <b/>
        <sz val="9"/>
        <color rgb="FF2F2F2F"/>
        <rFont val="Arial"/>
        <family val="2"/>
      </rPr>
      <t>Estado Analítico del Ejercicio del Presupuesto de Egresos Detallado - LDF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</si>
</sst>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2F2F2F"/>
      <name val="Arial"/>
      <family val="2"/>
    </font>
    <font>
      <sz val="9"/>
      <color rgb="FF000000"/>
      <name val="Arial"/>
      <family val="2"/>
    </font>
    <font>
      <b/>
      <sz val="9"/>
      <color rgb="FF2F2F2F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2F39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60">
    <xf numFmtId="0" fontId="0" fillId="0" borderId="0" xfId="0"/>
    <xf numFmtId="0" fontId="3" fillId="2" borderId="7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indent="1"/>
    </xf>
    <xf numFmtId="0" fontId="3" fillId="2" borderId="2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 vertical="center" indent="1"/>
    </xf>
    <xf numFmtId="0" fontId="6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0" fillId="0" borderId="0" xfId="0" applyNumberFormat="1"/>
    <xf numFmtId="4" fontId="7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justify" vertical="center" wrapText="1"/>
    </xf>
    <xf numFmtId="4" fontId="3" fillId="2" borderId="7" xfId="0" applyNumberFormat="1" applyFont="1" applyFill="1" applyBorder="1" applyAlignment="1">
      <alignment horizontal="justify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vertical="center"/>
    </xf>
    <xf numFmtId="4" fontId="3" fillId="2" borderId="16" xfId="0" applyNumberFormat="1" applyFont="1" applyFill="1" applyBorder="1" applyAlignment="1">
      <alignment horizontal="justify" vertical="center" wrapText="1"/>
    </xf>
    <xf numFmtId="4" fontId="3" fillId="2" borderId="2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0" xfId="0"/>
    <xf numFmtId="0" fontId="5" fillId="2" borderId="16" xfId="0" applyFont="1" applyFill="1" applyBorder="1" applyAlignment="1">
      <alignment horizontal="justify" vertical="center" wrapText="1"/>
    </xf>
    <xf numFmtId="3" fontId="8" fillId="3" borderId="16" xfId="0" applyNumberFormat="1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center" wrapText="1"/>
    </xf>
    <xf numFmtId="43" fontId="3" fillId="2" borderId="16" xfId="1" applyFont="1" applyFill="1" applyBorder="1" applyAlignment="1">
      <alignment horizontal="right" vertical="center"/>
    </xf>
    <xf numFmtId="0" fontId="6" fillId="0" borderId="23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left" vertical="center" wrapText="1"/>
    </xf>
    <xf numFmtId="4" fontId="3" fillId="2" borderId="6" xfId="0" applyNumberFormat="1" applyFont="1" applyFill="1" applyBorder="1" applyAlignment="1">
      <alignment horizontal="justify" vertical="center" wrapText="1"/>
    </xf>
    <xf numFmtId="2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0" fontId="13" fillId="0" borderId="0" xfId="0" applyFont="1"/>
    <xf numFmtId="0" fontId="3" fillId="2" borderId="6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10" fillId="4" borderId="0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right" vertical="center" wrapText="1"/>
    </xf>
    <xf numFmtId="2" fontId="3" fillId="2" borderId="4" xfId="1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justify" vertical="center" wrapText="1"/>
    </xf>
    <xf numFmtId="4" fontId="3" fillId="2" borderId="16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4" fontId="3" fillId="2" borderId="4" xfId="0" applyNumberFormat="1" applyFont="1" applyFill="1" applyBorder="1" applyAlignment="1">
      <alignment vertical="center"/>
    </xf>
    <xf numFmtId="4" fontId="3" fillId="2" borderId="7" xfId="0" applyNumberFormat="1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4" fontId="3" fillId="2" borderId="16" xfId="0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2" borderId="18" xfId="0" applyNumberFormat="1" applyFont="1" applyFill="1" applyBorder="1" applyAlignment="1">
      <alignment horizontal="right" vertical="center"/>
    </xf>
    <xf numFmtId="4" fontId="3" fillId="3" borderId="0" xfId="0" applyNumberFormat="1" applyFont="1" applyFill="1" applyBorder="1" applyAlignment="1">
      <alignment horizontal="right" vertical="center"/>
    </xf>
    <xf numFmtId="4" fontId="3" fillId="3" borderId="23" xfId="0" applyNumberFormat="1" applyFont="1" applyFill="1" applyBorder="1" applyAlignment="1">
      <alignment horizontal="right" vertical="center"/>
    </xf>
    <xf numFmtId="4" fontId="3" fillId="3" borderId="16" xfId="0" applyNumberFormat="1" applyFont="1" applyFill="1" applyBorder="1" applyAlignment="1">
      <alignment horizontal="right" vertical="center"/>
    </xf>
    <xf numFmtId="4" fontId="3" fillId="2" borderId="23" xfId="0" applyNumberFormat="1" applyFont="1" applyFill="1" applyBorder="1" applyAlignment="1">
      <alignment horizontal="right" vertical="center"/>
    </xf>
    <xf numFmtId="4" fontId="3" fillId="2" borderId="16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4" fontId="7" fillId="0" borderId="14" xfId="0" applyNumberFormat="1" applyFont="1" applyBorder="1" applyAlignment="1">
      <alignment vertical="center" wrapText="1"/>
    </xf>
    <xf numFmtId="4" fontId="7" fillId="0" borderId="28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4" fontId="7" fillId="0" borderId="28" xfId="0" applyNumberFormat="1" applyFont="1" applyBorder="1" applyAlignment="1">
      <alignment vertical="center" wrapText="1"/>
    </xf>
    <xf numFmtId="4" fontId="7" fillId="0" borderId="18" xfId="0" applyNumberFormat="1" applyFont="1" applyBorder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/>
    <xf numFmtId="0" fontId="7" fillId="2" borderId="16" xfId="0" applyFont="1" applyFill="1" applyBorder="1" applyAlignment="1">
      <alignment horizontal="justify" vertical="center" wrapText="1"/>
    </xf>
    <xf numFmtId="0" fontId="7" fillId="2" borderId="19" xfId="0" applyFont="1" applyFill="1" applyBorder="1" applyAlignment="1">
      <alignment horizontal="justify" vertical="center" wrapText="1"/>
    </xf>
    <xf numFmtId="4" fontId="7" fillId="0" borderId="16" xfId="0" applyNumberFormat="1" applyFont="1" applyBorder="1" applyAlignment="1">
      <alignment vertical="center" shrinkToFit="1"/>
    </xf>
    <xf numFmtId="4" fontId="7" fillId="0" borderId="16" xfId="0" applyNumberFormat="1" applyFont="1" applyBorder="1" applyAlignment="1">
      <alignment vertical="top" shrinkToFit="1"/>
    </xf>
    <xf numFmtId="2" fontId="7" fillId="0" borderId="16" xfId="0" applyNumberFormat="1" applyFont="1" applyBorder="1" applyAlignment="1">
      <alignment vertical="top" shrinkToFit="1"/>
    </xf>
    <xf numFmtId="0" fontId="7" fillId="0" borderId="19" xfId="0" applyFont="1" applyBorder="1" applyAlignment="1">
      <alignment vertical="center" wrapText="1"/>
    </xf>
    <xf numFmtId="0" fontId="16" fillId="0" borderId="0" xfId="0" applyFont="1" applyAlignment="1"/>
    <xf numFmtId="0" fontId="7" fillId="2" borderId="32" xfId="0" applyFont="1" applyFill="1" applyBorder="1" applyAlignment="1">
      <alignment horizontal="right" vertical="center" wrapText="1"/>
    </xf>
    <xf numFmtId="0" fontId="7" fillId="2" borderId="24" xfId="0" applyFont="1" applyFill="1" applyBorder="1" applyAlignment="1">
      <alignment horizontal="right" vertical="center" wrapText="1"/>
    </xf>
    <xf numFmtId="0" fontId="6" fillId="2" borderId="31" xfId="0" applyFont="1" applyFill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5" fillId="2" borderId="25" xfId="0" applyFont="1" applyFill="1" applyBorder="1" applyAlignment="1">
      <alignment horizontal="left" vertical="center"/>
    </xf>
    <xf numFmtId="4" fontId="3" fillId="3" borderId="6" xfId="0" applyNumberFormat="1" applyFont="1" applyFill="1" applyBorder="1" applyAlignment="1">
      <alignment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justify" vertical="center" wrapText="1"/>
    </xf>
    <xf numFmtId="0" fontId="0" fillId="3" borderId="0" xfId="0" applyFill="1"/>
    <xf numFmtId="4" fontId="3" fillId="3" borderId="4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4" fontId="3" fillId="3" borderId="16" xfId="0" applyNumberFormat="1" applyFont="1" applyFill="1" applyBorder="1" applyAlignment="1">
      <alignment vertical="center" wrapText="1"/>
    </xf>
    <xf numFmtId="4" fontId="3" fillId="3" borderId="6" xfId="0" applyNumberFormat="1" applyFont="1" applyFill="1" applyBorder="1" applyAlignment="1">
      <alignment horizontal="justify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36" xfId="0" applyNumberFormat="1" applyFont="1" applyFill="1" applyBorder="1" applyAlignment="1">
      <alignment vertical="center" wrapText="1"/>
    </xf>
    <xf numFmtId="2" fontId="3" fillId="3" borderId="16" xfId="0" applyNumberFormat="1" applyFont="1" applyFill="1" applyBorder="1" applyAlignment="1">
      <alignment vertical="top" shrinkToFit="1"/>
    </xf>
    <xf numFmtId="0" fontId="8" fillId="0" borderId="0" xfId="0" applyFont="1"/>
    <xf numFmtId="0" fontId="10" fillId="4" borderId="0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left" wrapText="1"/>
    </xf>
    <xf numFmtId="4" fontId="3" fillId="3" borderId="5" xfId="0" applyNumberFormat="1" applyFont="1" applyFill="1" applyBorder="1" applyAlignment="1">
      <alignment horizontal="right" vertical="center" wrapText="1"/>
    </xf>
    <xf numFmtId="2" fontId="8" fillId="3" borderId="4" xfId="1" applyNumberFormat="1" applyFont="1" applyFill="1" applyBorder="1" applyAlignment="1">
      <alignment horizontal="right" wrapText="1"/>
    </xf>
    <xf numFmtId="4" fontId="3" fillId="3" borderId="5" xfId="0" applyNumberFormat="1" applyFont="1" applyFill="1" applyBorder="1" applyAlignment="1">
      <alignment horizontal="justify" vertical="center" wrapText="1"/>
    </xf>
    <xf numFmtId="2" fontId="3" fillId="3" borderId="4" xfId="0" applyNumberFormat="1" applyFont="1" applyFill="1" applyBorder="1" applyAlignment="1">
      <alignment vertical="top" shrinkToFit="1"/>
    </xf>
    <xf numFmtId="0" fontId="3" fillId="2" borderId="0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4" fontId="3" fillId="2" borderId="14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4" fontId="3" fillId="2" borderId="11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" fontId="3" fillId="3" borderId="14" xfId="0" applyNumberFormat="1" applyFont="1" applyFill="1" applyBorder="1" applyAlignment="1">
      <alignment vertical="center"/>
    </xf>
    <xf numFmtId="4" fontId="8" fillId="2" borderId="14" xfId="0" applyNumberFormat="1" applyFont="1" applyFill="1" applyBorder="1"/>
    <xf numFmtId="0" fontId="8" fillId="2" borderId="15" xfId="0" applyFont="1" applyFill="1" applyBorder="1"/>
    <xf numFmtId="0" fontId="8" fillId="2" borderId="19" xfId="0" applyFont="1" applyFill="1" applyBorder="1"/>
    <xf numFmtId="0" fontId="3" fillId="2" borderId="28" xfId="0" applyFont="1" applyFill="1" applyBorder="1" applyAlignment="1">
      <alignment horizontal="left" vertical="center" indent="1"/>
    </xf>
    <xf numFmtId="0" fontId="3" fillId="2" borderId="28" xfId="0" applyFont="1" applyFill="1" applyBorder="1" applyAlignment="1">
      <alignment horizontal="left" vertical="center" indent="5"/>
    </xf>
    <xf numFmtId="0" fontId="5" fillId="2" borderId="28" xfId="0" applyFont="1" applyFill="1" applyBorder="1" applyAlignment="1">
      <alignment horizontal="left" vertical="center" indent="1"/>
    </xf>
    <xf numFmtId="0" fontId="3" fillId="2" borderId="28" xfId="0" applyFont="1" applyFill="1" applyBorder="1" applyAlignment="1">
      <alignment horizontal="justify" vertical="center" wrapText="1"/>
    </xf>
    <xf numFmtId="0" fontId="5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10" fillId="4" borderId="2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left" vertical="center" indent="1"/>
    </xf>
    <xf numFmtId="0" fontId="5" fillId="3" borderId="28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3" fillId="3" borderId="28" xfId="0" applyFont="1" applyFill="1" applyBorder="1" applyAlignment="1">
      <alignment horizontal="left" vertical="center" indent="5"/>
    </xf>
    <xf numFmtId="0" fontId="3" fillId="3" borderId="23" xfId="0" applyFont="1" applyFill="1" applyBorder="1" applyAlignment="1">
      <alignment horizontal="left" vertical="center" indent="5"/>
    </xf>
    <xf numFmtId="4" fontId="3" fillId="3" borderId="36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horizontal="right" vertical="center"/>
    </xf>
    <xf numFmtId="0" fontId="3" fillId="3" borderId="23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4" fontId="3" fillId="3" borderId="16" xfId="0" applyNumberFormat="1" applyFont="1" applyFill="1" applyBorder="1" applyAlignment="1">
      <alignment horizontal="right" vertical="top" shrinkToFit="1"/>
    </xf>
    <xf numFmtId="43" fontId="8" fillId="3" borderId="16" xfId="1" applyFont="1" applyFill="1" applyBorder="1" applyAlignment="1">
      <alignment horizontal="right" vertical="top"/>
    </xf>
    <xf numFmtId="0" fontId="8" fillId="3" borderId="16" xfId="0" applyFont="1" applyFill="1" applyBorder="1" applyAlignment="1">
      <alignment horizontal="right" vertical="top"/>
    </xf>
    <xf numFmtId="4" fontId="8" fillId="3" borderId="16" xfId="0" applyNumberFormat="1" applyFont="1" applyFill="1" applyBorder="1" applyAlignment="1">
      <alignment horizontal="right" vertical="top"/>
    </xf>
    <xf numFmtId="0" fontId="3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vertical="center"/>
    </xf>
    <xf numFmtId="4" fontId="3" fillId="2" borderId="25" xfId="0" applyNumberFormat="1" applyFont="1" applyFill="1" applyBorder="1" applyAlignment="1">
      <alignment horizontal="right" vertical="center"/>
    </xf>
    <xf numFmtId="4" fontId="3" fillId="2" borderId="19" xfId="0" applyNumberFormat="1" applyFont="1" applyFill="1" applyBorder="1" applyAlignment="1">
      <alignment horizontal="right" vertical="center"/>
    </xf>
    <xf numFmtId="0" fontId="5" fillId="3" borderId="16" xfId="0" applyFont="1" applyFill="1" applyBorder="1" applyAlignment="1">
      <alignment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vertical="center"/>
    </xf>
    <xf numFmtId="4" fontId="3" fillId="3" borderId="18" xfId="0" applyNumberFormat="1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left" vertical="center"/>
    </xf>
    <xf numFmtId="4" fontId="3" fillId="3" borderId="16" xfId="0" applyNumberFormat="1" applyFont="1" applyFill="1" applyBorder="1" applyAlignment="1">
      <alignment vertical="center"/>
    </xf>
    <xf numFmtId="4" fontId="8" fillId="3" borderId="16" xfId="0" applyNumberFormat="1" applyFont="1" applyFill="1" applyBorder="1" applyAlignment="1">
      <alignment horizontal="right"/>
    </xf>
    <xf numFmtId="4" fontId="8" fillId="3" borderId="0" xfId="0" applyNumberFormat="1" applyFont="1" applyFill="1" applyBorder="1" applyAlignment="1">
      <alignment horizontal="right"/>
    </xf>
    <xf numFmtId="4" fontId="8" fillId="3" borderId="18" xfId="0" applyNumberFormat="1" applyFont="1" applyFill="1" applyBorder="1" applyAlignment="1">
      <alignment horizontal="right"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16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4" fontId="3" fillId="3" borderId="23" xfId="0" applyNumberFormat="1" applyFont="1" applyFill="1" applyBorder="1" applyAlignment="1">
      <alignment horizontal="right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vertical="center" wrapText="1"/>
    </xf>
    <xf numFmtId="4" fontId="1" fillId="2" borderId="19" xfId="0" applyNumberFormat="1" applyFont="1" applyFill="1" applyBorder="1"/>
    <xf numFmtId="0" fontId="3" fillId="3" borderId="19" xfId="0" applyFont="1" applyFill="1" applyBorder="1" applyAlignment="1">
      <alignment vertical="center"/>
    </xf>
    <xf numFmtId="4" fontId="5" fillId="2" borderId="37" xfId="0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justify" vertical="center" wrapText="1"/>
    </xf>
    <xf numFmtId="4" fontId="3" fillId="2" borderId="29" xfId="0" applyNumberFormat="1" applyFont="1" applyFill="1" applyBorder="1" applyAlignment="1">
      <alignment horizontal="right" vertical="center"/>
    </xf>
    <xf numFmtId="4" fontId="1" fillId="2" borderId="17" xfId="0" applyNumberFormat="1" applyFont="1" applyFill="1" applyBorder="1" applyAlignment="1">
      <alignment horizontal="right"/>
    </xf>
    <xf numFmtId="4" fontId="1" fillId="2" borderId="19" xfId="0" applyNumberFormat="1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5" fillId="0" borderId="16" xfId="0" applyFont="1" applyFill="1" applyBorder="1" applyAlignment="1">
      <alignment vertical="center"/>
    </xf>
    <xf numFmtId="4" fontId="3" fillId="0" borderId="23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0" fontId="0" fillId="0" borderId="0" xfId="0" applyFill="1"/>
    <xf numFmtId="0" fontId="12" fillId="4" borderId="0" xfId="0" applyFont="1" applyFill="1" applyBorder="1" applyAlignment="1">
      <alignment horizontal="center" vertical="center" wrapText="1"/>
    </xf>
    <xf numFmtId="0" fontId="12" fillId="4" borderId="36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justify" vertical="center" wrapText="1"/>
    </xf>
    <xf numFmtId="0" fontId="15" fillId="0" borderId="0" xfId="0" applyFont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25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justify" vertical="center" wrapText="1"/>
    </xf>
    <xf numFmtId="0" fontId="5" fillId="2" borderId="6" xfId="0" applyFont="1" applyFill="1" applyBorder="1" applyAlignment="1">
      <alignment horizontal="justify" vertical="center" wrapText="1"/>
    </xf>
    <xf numFmtId="0" fontId="10" fillId="4" borderId="17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right" vertical="center" wrapText="1"/>
    </xf>
    <xf numFmtId="2" fontId="3" fillId="3" borderId="4" xfId="1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/>
    </xf>
    <xf numFmtId="4" fontId="3" fillId="3" borderId="16" xfId="0" applyNumberFormat="1" applyFont="1" applyFill="1" applyBorder="1" applyAlignment="1">
      <alignment horizontal="right" vertical="center"/>
    </xf>
    <xf numFmtId="4" fontId="3" fillId="3" borderId="6" xfId="0" applyNumberFormat="1" applyFont="1" applyFill="1" applyBorder="1" applyAlignment="1">
      <alignment horizontal="right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left" vertical="center" indent="1"/>
    </xf>
    <xf numFmtId="0" fontId="5" fillId="2" borderId="28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justify" vertical="center" wrapText="1"/>
    </xf>
    <xf numFmtId="0" fontId="10" fillId="4" borderId="33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992F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opLeftCell="A47" zoomScale="106" zoomScaleNormal="106" workbookViewId="0">
      <selection activeCell="B54" sqref="B54"/>
    </sheetView>
  </sheetViews>
  <sheetFormatPr baseColWidth="10" defaultRowHeight="15" x14ac:dyDescent="0.25"/>
  <cols>
    <col min="1" max="1" width="50" style="86" customWidth="1"/>
    <col min="2" max="2" width="11.85546875" style="86" customWidth="1"/>
    <col min="3" max="3" width="12.5703125" style="86" customWidth="1"/>
    <col min="4" max="4" width="3.85546875" style="86" customWidth="1"/>
    <col min="5" max="5" width="47.5703125" style="86" customWidth="1"/>
    <col min="6" max="7" width="12.5703125" style="86" customWidth="1"/>
    <col min="10" max="10" width="12.5703125" bestFit="1" customWidth="1"/>
  </cols>
  <sheetData>
    <row r="1" spans="1:10" x14ac:dyDescent="0.25">
      <c r="A1" s="191"/>
      <c r="B1" s="191"/>
      <c r="C1" s="191"/>
      <c r="D1" s="191"/>
      <c r="E1" s="191"/>
      <c r="F1" s="191"/>
      <c r="G1" s="191"/>
    </row>
    <row r="2" spans="1:10" ht="3.75" customHeight="1" x14ac:dyDescent="0.25">
      <c r="A2" s="85"/>
    </row>
    <row r="3" spans="1:10" x14ac:dyDescent="0.25">
      <c r="A3" s="192" t="s">
        <v>425</v>
      </c>
      <c r="B3" s="192"/>
      <c r="C3" s="192"/>
      <c r="D3" s="192"/>
      <c r="E3" s="192"/>
      <c r="F3" s="192"/>
      <c r="G3" s="192"/>
      <c r="H3" t="s">
        <v>427</v>
      </c>
    </row>
    <row r="4" spans="1:10" s="33" customFormat="1" x14ac:dyDescent="0.25">
      <c r="A4" s="192" t="s">
        <v>428</v>
      </c>
      <c r="B4" s="192"/>
      <c r="C4" s="192"/>
      <c r="D4" s="192"/>
      <c r="E4" s="192"/>
      <c r="F4" s="192"/>
      <c r="G4" s="192"/>
    </row>
    <row r="5" spans="1:10" ht="12.75" customHeight="1" x14ac:dyDescent="0.25">
      <c r="A5" s="192" t="s">
        <v>432</v>
      </c>
      <c r="B5" s="192"/>
      <c r="C5" s="192"/>
      <c r="D5" s="192"/>
      <c r="E5" s="192"/>
      <c r="F5" s="192"/>
      <c r="G5" s="192"/>
    </row>
    <row r="6" spans="1:10" x14ac:dyDescent="0.25">
      <c r="A6" s="192" t="s">
        <v>460</v>
      </c>
      <c r="B6" s="192"/>
      <c r="C6" s="192"/>
      <c r="D6" s="192"/>
      <c r="E6" s="192"/>
      <c r="F6" s="192"/>
      <c r="G6" s="192"/>
    </row>
    <row r="7" spans="1:10" ht="11.25" customHeight="1" x14ac:dyDescent="0.25">
      <c r="A7" s="193" t="s">
        <v>0</v>
      </c>
      <c r="B7" s="193"/>
      <c r="C7" s="193"/>
      <c r="D7" s="193"/>
      <c r="E7" s="193"/>
      <c r="F7" s="193"/>
      <c r="G7" s="193"/>
    </row>
    <row r="8" spans="1:10" ht="15" customHeight="1" x14ac:dyDescent="0.25">
      <c r="A8" s="189" t="s">
        <v>1</v>
      </c>
      <c r="B8" s="187" t="s">
        <v>449</v>
      </c>
      <c r="C8" s="187" t="s">
        <v>459</v>
      </c>
      <c r="D8" s="190"/>
      <c r="E8" s="189" t="s">
        <v>1</v>
      </c>
      <c r="F8" s="187" t="s">
        <v>449</v>
      </c>
      <c r="G8" s="187" t="s">
        <v>459</v>
      </c>
    </row>
    <row r="9" spans="1:10" x14ac:dyDescent="0.25">
      <c r="A9" s="189"/>
      <c r="B9" s="187"/>
      <c r="C9" s="187"/>
      <c r="D9" s="190"/>
      <c r="E9" s="189"/>
      <c r="F9" s="187"/>
      <c r="G9" s="187"/>
    </row>
    <row r="10" spans="1:10" ht="6" customHeight="1" x14ac:dyDescent="0.25">
      <c r="A10" s="189"/>
      <c r="B10" s="188"/>
      <c r="C10" s="188"/>
      <c r="D10" s="190"/>
      <c r="E10" s="189"/>
      <c r="F10" s="188"/>
      <c r="G10" s="188"/>
    </row>
    <row r="11" spans="1:10" ht="11.25" customHeight="1" x14ac:dyDescent="0.25">
      <c r="A11" s="38" t="s">
        <v>2</v>
      </c>
      <c r="B11" s="76"/>
      <c r="C11" s="76"/>
      <c r="D11" s="77"/>
      <c r="E11" s="24" t="s">
        <v>3</v>
      </c>
      <c r="F11" s="78"/>
      <c r="G11" s="79"/>
    </row>
    <row r="12" spans="1:10" ht="12.75" customHeight="1" x14ac:dyDescent="0.25">
      <c r="A12" s="38" t="s">
        <v>4</v>
      </c>
      <c r="B12" s="76"/>
      <c r="C12" s="76"/>
      <c r="D12" s="77"/>
      <c r="E12" s="24" t="s">
        <v>5</v>
      </c>
      <c r="F12" s="78"/>
      <c r="G12" s="79"/>
    </row>
    <row r="13" spans="1:10" ht="15" customHeight="1" x14ac:dyDescent="0.25">
      <c r="A13" s="39" t="s">
        <v>6</v>
      </c>
      <c r="B13" s="89">
        <v>13643162.539999999</v>
      </c>
      <c r="C13" s="89">
        <v>6004697.1799999997</v>
      </c>
      <c r="D13" s="77"/>
      <c r="E13" s="25" t="s">
        <v>7</v>
      </c>
      <c r="F13" s="82">
        <f>SUM(F14:F22)</f>
        <v>399046.94</v>
      </c>
      <c r="G13" s="82">
        <f>SUM(G14:G22)</f>
        <v>1736955.41</v>
      </c>
      <c r="J13" s="13"/>
    </row>
    <row r="14" spans="1:10" ht="13.5" customHeight="1" x14ac:dyDescent="0.25">
      <c r="A14" s="39" t="s">
        <v>8</v>
      </c>
      <c r="B14" s="90">
        <v>0</v>
      </c>
      <c r="C14" s="90">
        <v>10144.6</v>
      </c>
      <c r="D14" s="77"/>
      <c r="E14" s="26" t="s">
        <v>9</v>
      </c>
      <c r="F14" s="81">
        <v>37124.32</v>
      </c>
      <c r="G14" s="82">
        <v>27147.74</v>
      </c>
    </row>
    <row r="15" spans="1:10" x14ac:dyDescent="0.25">
      <c r="A15" s="39" t="s">
        <v>10</v>
      </c>
      <c r="B15" s="91">
        <v>0</v>
      </c>
      <c r="C15" s="91">
        <v>0</v>
      </c>
      <c r="D15" s="77"/>
      <c r="E15" s="26" t="s">
        <v>11</v>
      </c>
      <c r="F15" s="81">
        <v>4552.47</v>
      </c>
      <c r="G15" s="82">
        <v>73780.539999999994</v>
      </c>
    </row>
    <row r="16" spans="1:10" ht="12.75" customHeight="1" x14ac:dyDescent="0.25">
      <c r="A16" s="39" t="s">
        <v>12</v>
      </c>
      <c r="B16" s="90">
        <v>1589335.21</v>
      </c>
      <c r="C16" s="90">
        <v>5544787.1900000004</v>
      </c>
      <c r="D16" s="77"/>
      <c r="E16" s="25" t="s">
        <v>13</v>
      </c>
      <c r="F16" s="81">
        <v>0</v>
      </c>
      <c r="G16" s="82">
        <v>0</v>
      </c>
    </row>
    <row r="17" spans="1:9" ht="13.5" customHeight="1" x14ac:dyDescent="0.25">
      <c r="A17" s="39" t="s">
        <v>14</v>
      </c>
      <c r="B17" s="90">
        <v>12053827.33</v>
      </c>
      <c r="C17" s="90">
        <v>449765.39</v>
      </c>
      <c r="D17" s="77"/>
      <c r="E17" s="25" t="s">
        <v>15</v>
      </c>
      <c r="F17" s="81">
        <v>0</v>
      </c>
      <c r="G17" s="82">
        <v>0</v>
      </c>
    </row>
    <row r="18" spans="1:9" ht="16.5" customHeight="1" x14ac:dyDescent="0.25">
      <c r="A18" s="39" t="s">
        <v>16</v>
      </c>
      <c r="B18" s="91">
        <v>0</v>
      </c>
      <c r="C18" s="91">
        <v>0</v>
      </c>
      <c r="D18" s="77"/>
      <c r="E18" s="25" t="s">
        <v>17</v>
      </c>
      <c r="F18" s="81">
        <v>0</v>
      </c>
      <c r="G18" s="82">
        <v>0</v>
      </c>
    </row>
    <row r="19" spans="1:9" ht="23.25" customHeight="1" x14ac:dyDescent="0.25">
      <c r="A19" s="39" t="s">
        <v>18</v>
      </c>
      <c r="B19" s="91">
        <v>0</v>
      </c>
      <c r="C19" s="91">
        <v>0</v>
      </c>
      <c r="D19" s="77"/>
      <c r="E19" s="25" t="s">
        <v>19</v>
      </c>
      <c r="F19" s="81">
        <v>0</v>
      </c>
      <c r="G19" s="82">
        <v>0</v>
      </c>
    </row>
    <row r="20" spans="1:9" ht="16.5" customHeight="1" x14ac:dyDescent="0.25">
      <c r="A20" s="39" t="s">
        <v>20</v>
      </c>
      <c r="B20" s="91">
        <v>0</v>
      </c>
      <c r="C20" s="91">
        <v>0</v>
      </c>
      <c r="D20" s="77"/>
      <c r="E20" s="25" t="s">
        <v>21</v>
      </c>
      <c r="F20" s="81">
        <v>357370.15</v>
      </c>
      <c r="G20" s="82">
        <v>1636027.13</v>
      </c>
    </row>
    <row r="21" spans="1:9" ht="21" customHeight="1" x14ac:dyDescent="0.25">
      <c r="A21" s="39" t="s">
        <v>22</v>
      </c>
      <c r="B21" s="90">
        <v>15326.53</v>
      </c>
      <c r="C21" s="90">
        <v>17454.14</v>
      </c>
      <c r="D21" s="77"/>
      <c r="E21" s="25" t="s">
        <v>23</v>
      </c>
      <c r="F21" s="81">
        <v>0</v>
      </c>
      <c r="G21" s="82">
        <v>0</v>
      </c>
    </row>
    <row r="22" spans="1:9" x14ac:dyDescent="0.25">
      <c r="A22" s="39" t="s">
        <v>24</v>
      </c>
      <c r="B22" s="91">
        <v>0</v>
      </c>
      <c r="C22" s="91">
        <v>0</v>
      </c>
      <c r="D22" s="77"/>
      <c r="E22" s="25" t="s">
        <v>25</v>
      </c>
      <c r="F22" s="81">
        <v>0</v>
      </c>
      <c r="G22" s="82">
        <v>0</v>
      </c>
    </row>
    <row r="23" spans="1:9" ht="15" customHeight="1" x14ac:dyDescent="0.25">
      <c r="A23" s="39" t="s">
        <v>26</v>
      </c>
      <c r="B23" s="14">
        <v>0</v>
      </c>
      <c r="C23" s="14">
        <v>10022.33</v>
      </c>
      <c r="D23" s="77"/>
      <c r="E23" s="25" t="s">
        <v>27</v>
      </c>
      <c r="F23" s="81">
        <f>SUM(F24:F26)</f>
        <v>786.87</v>
      </c>
      <c r="G23" s="82">
        <f>SUM(G24:G26)</f>
        <v>786.87</v>
      </c>
    </row>
    <row r="24" spans="1:9" ht="14.25" customHeight="1" x14ac:dyDescent="0.25">
      <c r="A24" s="39" t="s">
        <v>28</v>
      </c>
      <c r="B24" s="14">
        <v>13637.86</v>
      </c>
      <c r="C24" s="14">
        <v>4743.1400000000003</v>
      </c>
      <c r="D24" s="77"/>
      <c r="E24" s="25" t="s">
        <v>29</v>
      </c>
      <c r="F24" s="81">
        <v>0</v>
      </c>
      <c r="G24" s="81">
        <v>0</v>
      </c>
    </row>
    <row r="25" spans="1:9" ht="23.25" customHeight="1" x14ac:dyDescent="0.25">
      <c r="A25" s="39" t="s">
        <v>30</v>
      </c>
      <c r="B25" s="14">
        <v>1687.96</v>
      </c>
      <c r="C25" s="14">
        <v>2687.96</v>
      </c>
      <c r="D25" s="77"/>
      <c r="E25" s="25" t="s">
        <v>31</v>
      </c>
      <c r="F25" s="81">
        <v>0</v>
      </c>
      <c r="G25" s="82">
        <v>0</v>
      </c>
    </row>
    <row r="26" spans="1:9" ht="14.25" customHeight="1" x14ac:dyDescent="0.25">
      <c r="A26" s="39" t="s">
        <v>32</v>
      </c>
      <c r="B26" s="14">
        <v>0</v>
      </c>
      <c r="C26" s="14">
        <v>0</v>
      </c>
      <c r="D26" s="77"/>
      <c r="E26" s="25" t="s">
        <v>33</v>
      </c>
      <c r="F26" s="81">
        <v>786.87</v>
      </c>
      <c r="G26" s="82">
        <v>786.87</v>
      </c>
    </row>
    <row r="27" spans="1:9" ht="22.5" x14ac:dyDescent="0.25">
      <c r="A27" s="9" t="s">
        <v>34</v>
      </c>
      <c r="B27" s="83">
        <v>0</v>
      </c>
      <c r="C27" s="80">
        <v>0</v>
      </c>
      <c r="D27" s="76"/>
      <c r="E27" s="25" t="s">
        <v>35</v>
      </c>
      <c r="F27" s="81">
        <f>SUM(F28:F29)</f>
        <v>0</v>
      </c>
      <c r="G27" s="82">
        <f>SUM(G28:G29)</f>
        <v>0</v>
      </c>
    </row>
    <row r="28" spans="1:9" ht="16.5" customHeight="1" x14ac:dyDescent="0.25">
      <c r="A28" s="9" t="s">
        <v>36</v>
      </c>
      <c r="B28" s="83">
        <v>0.71</v>
      </c>
      <c r="C28" s="80">
        <v>0.71</v>
      </c>
      <c r="D28" s="76"/>
      <c r="E28" s="25" t="s">
        <v>37</v>
      </c>
      <c r="F28" s="81">
        <v>0</v>
      </c>
      <c r="G28" s="82">
        <v>0</v>
      </c>
    </row>
    <row r="29" spans="1:9" ht="16.5" customHeight="1" x14ac:dyDescent="0.25">
      <c r="A29" s="9" t="s">
        <v>38</v>
      </c>
      <c r="B29" s="83">
        <v>7365.68</v>
      </c>
      <c r="C29" s="83">
        <v>25</v>
      </c>
      <c r="D29" s="76"/>
      <c r="E29" s="25" t="s">
        <v>39</v>
      </c>
      <c r="F29" s="81">
        <v>0</v>
      </c>
      <c r="G29" s="82">
        <v>0</v>
      </c>
    </row>
    <row r="30" spans="1:9" ht="21" customHeight="1" x14ac:dyDescent="0.25">
      <c r="A30" s="9" t="s">
        <v>40</v>
      </c>
      <c r="B30" s="83">
        <v>7365.68</v>
      </c>
      <c r="C30" s="83">
        <v>25</v>
      </c>
      <c r="D30" s="76"/>
      <c r="E30" s="25" t="s">
        <v>41</v>
      </c>
      <c r="F30" s="81">
        <v>0</v>
      </c>
      <c r="G30" s="82">
        <v>0</v>
      </c>
    </row>
    <row r="31" spans="1:9" ht="25.5" customHeight="1" x14ac:dyDescent="0.25">
      <c r="A31" s="9" t="s">
        <v>42</v>
      </c>
      <c r="B31" s="83">
        <v>0</v>
      </c>
      <c r="C31" s="80">
        <v>0</v>
      </c>
      <c r="D31" s="76"/>
      <c r="E31" s="25" t="s">
        <v>43</v>
      </c>
      <c r="F31" s="81">
        <f>SUM(F32:F34)</f>
        <v>1574.7</v>
      </c>
      <c r="G31" s="82">
        <f>SUM(G32:G34)</f>
        <v>0</v>
      </c>
      <c r="I31" s="13" t="s">
        <v>427</v>
      </c>
    </row>
    <row r="32" spans="1:9" ht="22.5" x14ac:dyDescent="0.25">
      <c r="A32" s="9" t="s">
        <v>44</v>
      </c>
      <c r="B32" s="83">
        <v>0</v>
      </c>
      <c r="C32" s="80">
        <v>0</v>
      </c>
      <c r="D32" s="76"/>
      <c r="E32" s="25" t="s">
        <v>45</v>
      </c>
      <c r="F32" s="81">
        <v>0</v>
      </c>
      <c r="G32" s="82">
        <v>0</v>
      </c>
    </row>
    <row r="33" spans="1:7" ht="16.5" customHeight="1" x14ac:dyDescent="0.25">
      <c r="A33" s="9" t="s">
        <v>46</v>
      </c>
      <c r="B33" s="83">
        <v>0</v>
      </c>
      <c r="C33" s="80">
        <v>0</v>
      </c>
      <c r="D33" s="76"/>
      <c r="E33" s="25" t="s">
        <v>47</v>
      </c>
      <c r="F33" s="81">
        <v>0</v>
      </c>
      <c r="G33" s="82">
        <v>0</v>
      </c>
    </row>
    <row r="34" spans="1:7" ht="13.5" customHeight="1" x14ac:dyDescent="0.25">
      <c r="A34" s="9" t="s">
        <v>48</v>
      </c>
      <c r="B34" s="83">
        <v>0</v>
      </c>
      <c r="C34" s="83">
        <v>0</v>
      </c>
      <c r="D34" s="76"/>
      <c r="E34" s="25" t="s">
        <v>49</v>
      </c>
      <c r="F34" s="81">
        <v>1574.7</v>
      </c>
      <c r="G34" s="82">
        <v>0</v>
      </c>
    </row>
    <row r="35" spans="1:7" ht="27.75" customHeight="1" x14ac:dyDescent="0.25">
      <c r="A35" s="9" t="s">
        <v>50</v>
      </c>
      <c r="B35" s="83">
        <f>SUM(B36:B40)</f>
        <v>0</v>
      </c>
      <c r="C35" s="84">
        <f>SUM(C36:C40)</f>
        <v>0</v>
      </c>
      <c r="D35" s="76"/>
      <c r="E35" s="25" t="s">
        <v>51</v>
      </c>
      <c r="F35" s="81">
        <f>SUM(F36:F41)</f>
        <v>0</v>
      </c>
      <c r="G35" s="82">
        <f>SUM(G36:G41)</f>
        <v>0</v>
      </c>
    </row>
    <row r="36" spans="1:7" x14ac:dyDescent="0.25">
      <c r="A36" s="9" t="s">
        <v>52</v>
      </c>
      <c r="B36" s="83">
        <v>0</v>
      </c>
      <c r="C36" s="80">
        <v>0</v>
      </c>
      <c r="D36" s="76"/>
      <c r="E36" s="25" t="s">
        <v>53</v>
      </c>
      <c r="F36" s="81">
        <v>0</v>
      </c>
      <c r="G36" s="82">
        <v>0</v>
      </c>
    </row>
    <row r="37" spans="1:7" ht="18.75" customHeight="1" x14ac:dyDescent="0.25">
      <c r="A37" s="9" t="s">
        <v>54</v>
      </c>
      <c r="B37" s="83">
        <v>0</v>
      </c>
      <c r="C37" s="80">
        <v>0</v>
      </c>
      <c r="D37" s="76"/>
      <c r="E37" s="25" t="s">
        <v>55</v>
      </c>
      <c r="F37" s="81">
        <v>0</v>
      </c>
      <c r="G37" s="82">
        <v>0</v>
      </c>
    </row>
    <row r="38" spans="1:7" ht="15" customHeight="1" x14ac:dyDescent="0.25">
      <c r="A38" s="9" t="s">
        <v>56</v>
      </c>
      <c r="B38" s="83">
        <v>0</v>
      </c>
      <c r="C38" s="80">
        <v>0</v>
      </c>
      <c r="D38" s="76"/>
      <c r="E38" s="25" t="s">
        <v>57</v>
      </c>
      <c r="F38" s="81">
        <v>0</v>
      </c>
      <c r="G38" s="82">
        <v>0</v>
      </c>
    </row>
    <row r="39" spans="1:7" ht="26.25" customHeight="1" x14ac:dyDescent="0.25">
      <c r="A39" s="9" t="s">
        <v>58</v>
      </c>
      <c r="B39" s="83">
        <v>0</v>
      </c>
      <c r="C39" s="80">
        <v>0</v>
      </c>
      <c r="D39" s="76"/>
      <c r="E39" s="25" t="s">
        <v>59</v>
      </c>
      <c r="F39" s="81">
        <v>0</v>
      </c>
      <c r="G39" s="82">
        <v>0</v>
      </c>
    </row>
    <row r="40" spans="1:7" ht="26.25" customHeight="1" x14ac:dyDescent="0.25">
      <c r="A40" s="9" t="s">
        <v>60</v>
      </c>
      <c r="B40" s="83">
        <v>0</v>
      </c>
      <c r="C40" s="80">
        <v>0</v>
      </c>
      <c r="D40" s="76"/>
      <c r="E40" s="25" t="s">
        <v>61</v>
      </c>
      <c r="F40" s="81">
        <v>0</v>
      </c>
      <c r="G40" s="82">
        <v>0</v>
      </c>
    </row>
    <row r="41" spans="1:7" ht="12" customHeight="1" x14ac:dyDescent="0.25">
      <c r="A41" s="9" t="s">
        <v>62</v>
      </c>
      <c r="B41" s="83">
        <v>0</v>
      </c>
      <c r="C41" s="80">
        <v>0</v>
      </c>
      <c r="D41" s="76"/>
      <c r="E41" s="25" t="s">
        <v>63</v>
      </c>
      <c r="F41" s="81">
        <v>0</v>
      </c>
      <c r="G41" s="82">
        <v>0</v>
      </c>
    </row>
    <row r="42" spans="1:7" ht="16.5" customHeight="1" x14ac:dyDescent="0.25">
      <c r="A42" s="9" t="s">
        <v>64</v>
      </c>
      <c r="B42" s="83">
        <f>+B43+B44</f>
        <v>0</v>
      </c>
      <c r="C42" s="84">
        <f>+C43+C44</f>
        <v>0</v>
      </c>
      <c r="D42" s="76"/>
      <c r="E42" s="25" t="s">
        <v>65</v>
      </c>
      <c r="F42" s="81">
        <f>SUM(F43:F45)</f>
        <v>0</v>
      </c>
      <c r="G42" s="81">
        <f>SUM(G43:G45)</f>
        <v>0</v>
      </c>
    </row>
    <row r="43" spans="1:7" ht="24.75" customHeight="1" x14ac:dyDescent="0.25">
      <c r="A43" s="9" t="s">
        <v>66</v>
      </c>
      <c r="B43" s="83">
        <v>0</v>
      </c>
      <c r="C43" s="80">
        <v>0</v>
      </c>
      <c r="D43" s="76"/>
      <c r="E43" s="25" t="s">
        <v>67</v>
      </c>
      <c r="F43" s="81">
        <v>0</v>
      </c>
      <c r="G43" s="82">
        <v>0</v>
      </c>
    </row>
    <row r="44" spans="1:7" x14ac:dyDescent="0.25">
      <c r="A44" s="9" t="s">
        <v>68</v>
      </c>
      <c r="B44" s="83">
        <v>0</v>
      </c>
      <c r="C44" s="80">
        <v>0</v>
      </c>
      <c r="D44" s="76"/>
      <c r="E44" s="25" t="s">
        <v>69</v>
      </c>
      <c r="F44" s="81">
        <v>0</v>
      </c>
      <c r="G44" s="82">
        <v>0</v>
      </c>
    </row>
    <row r="45" spans="1:7" x14ac:dyDescent="0.25">
      <c r="A45" s="9" t="s">
        <v>70</v>
      </c>
      <c r="B45" s="83">
        <f>+B46+B47+B48+B49</f>
        <v>0</v>
      </c>
      <c r="C45" s="80">
        <f>+C46+C47+C48+C49</f>
        <v>0</v>
      </c>
      <c r="D45" s="76"/>
      <c r="E45" s="25" t="s">
        <v>71</v>
      </c>
      <c r="F45" s="81">
        <v>0</v>
      </c>
      <c r="G45" s="82">
        <v>0</v>
      </c>
    </row>
    <row r="46" spans="1:7" ht="16.5" customHeight="1" x14ac:dyDescent="0.25">
      <c r="A46" s="9" t="s">
        <v>72</v>
      </c>
      <c r="B46" s="83">
        <v>0</v>
      </c>
      <c r="C46" s="80">
        <v>0</v>
      </c>
      <c r="D46" s="76"/>
      <c r="E46" s="25" t="s">
        <v>73</v>
      </c>
      <c r="F46" s="81">
        <f>SUM(F47:F49)</f>
        <v>3417.16</v>
      </c>
      <c r="G46" s="82">
        <f>+G47+G48+G49</f>
        <v>74908.149999999994</v>
      </c>
    </row>
    <row r="47" spans="1:7" ht="16.5" customHeight="1" x14ac:dyDescent="0.25">
      <c r="A47" s="9" t="s">
        <v>74</v>
      </c>
      <c r="B47" s="83">
        <v>0</v>
      </c>
      <c r="C47" s="80">
        <v>0</v>
      </c>
      <c r="D47" s="76"/>
      <c r="E47" s="25" t="s">
        <v>75</v>
      </c>
      <c r="F47" s="81">
        <v>0</v>
      </c>
      <c r="G47" s="82">
        <v>0</v>
      </c>
    </row>
    <row r="48" spans="1:7" ht="26.25" customHeight="1" x14ac:dyDescent="0.25">
      <c r="A48" s="9" t="s">
        <v>76</v>
      </c>
      <c r="B48" s="83">
        <v>0</v>
      </c>
      <c r="C48" s="80">
        <v>0</v>
      </c>
      <c r="D48" s="76"/>
      <c r="E48" s="25" t="s">
        <v>77</v>
      </c>
      <c r="F48" s="81">
        <v>0</v>
      </c>
      <c r="G48" s="82">
        <v>0</v>
      </c>
    </row>
    <row r="49" spans="1:7" x14ac:dyDescent="0.25">
      <c r="A49" s="9" t="s">
        <v>78</v>
      </c>
      <c r="B49" s="83">
        <v>0</v>
      </c>
      <c r="C49" s="80">
        <v>0</v>
      </c>
      <c r="D49" s="76"/>
      <c r="E49" s="25" t="s">
        <v>79</v>
      </c>
      <c r="F49" s="81">
        <v>3417.16</v>
      </c>
      <c r="G49" s="82">
        <v>74908.149999999994</v>
      </c>
    </row>
    <row r="50" spans="1:7" ht="27" customHeight="1" x14ac:dyDescent="0.25">
      <c r="A50" s="8" t="s">
        <v>80</v>
      </c>
      <c r="B50" s="83">
        <v>13665854.75</v>
      </c>
      <c r="C50" s="14">
        <v>6022176.3200000003</v>
      </c>
      <c r="D50" s="76"/>
      <c r="E50" s="24" t="s">
        <v>81</v>
      </c>
      <c r="F50" s="81">
        <f>+F13+F23+F27+F30+F31+F35+F42+F46</f>
        <v>404825.67</v>
      </c>
      <c r="G50" s="81">
        <f>+G13+G23+G27+G30+G31+G35+G42+G46</f>
        <v>1812650.43</v>
      </c>
    </row>
    <row r="51" spans="1:7" ht="5.25" customHeight="1" x14ac:dyDescent="0.25">
      <c r="A51" s="9"/>
      <c r="B51" s="14"/>
      <c r="C51" s="14"/>
      <c r="D51" s="12"/>
      <c r="E51" s="25"/>
      <c r="F51" s="94"/>
      <c r="G51" s="95"/>
    </row>
    <row r="52" spans="1:7" x14ac:dyDescent="0.25">
      <c r="A52" s="29" t="s">
        <v>82</v>
      </c>
      <c r="B52" s="83"/>
      <c r="C52" s="84"/>
      <c r="D52" s="87"/>
      <c r="E52" s="28" t="s">
        <v>83</v>
      </c>
      <c r="F52" s="96"/>
      <c r="G52" s="96"/>
    </row>
    <row r="53" spans="1:7" x14ac:dyDescent="0.25">
      <c r="A53" s="9" t="s">
        <v>84</v>
      </c>
      <c r="B53" s="14">
        <v>0</v>
      </c>
      <c r="C53" s="14">
        <v>0</v>
      </c>
      <c r="D53" s="87"/>
      <c r="E53" s="25" t="s">
        <v>85</v>
      </c>
      <c r="F53" s="12">
        <v>0</v>
      </c>
      <c r="G53" s="12">
        <v>0</v>
      </c>
    </row>
    <row r="54" spans="1:7" ht="11.25" customHeight="1" x14ac:dyDescent="0.25">
      <c r="A54" s="9" t="s">
        <v>86</v>
      </c>
      <c r="B54" s="14">
        <v>0</v>
      </c>
      <c r="C54" s="14">
        <v>0</v>
      </c>
      <c r="D54" s="87"/>
      <c r="E54" s="25" t="s">
        <v>87</v>
      </c>
      <c r="F54" s="12">
        <v>0</v>
      </c>
      <c r="G54" s="12">
        <v>0</v>
      </c>
    </row>
    <row r="55" spans="1:7" ht="17.25" customHeight="1" x14ac:dyDescent="0.25">
      <c r="A55" s="9" t="s">
        <v>88</v>
      </c>
      <c r="B55" s="14">
        <v>0</v>
      </c>
      <c r="C55" s="14">
        <v>0</v>
      </c>
      <c r="D55" s="87"/>
      <c r="E55" s="25" t="s">
        <v>89</v>
      </c>
      <c r="F55" s="12">
        <v>0</v>
      </c>
      <c r="G55" s="12">
        <v>0</v>
      </c>
    </row>
    <row r="56" spans="1:7" ht="12" customHeight="1" x14ac:dyDescent="0.25">
      <c r="A56" s="9" t="s">
        <v>90</v>
      </c>
      <c r="B56" s="14">
        <v>1305497.5900000001</v>
      </c>
      <c r="C56" s="14">
        <v>1305497.5900000001</v>
      </c>
      <c r="D56" s="87"/>
      <c r="E56" s="25" t="s">
        <v>91</v>
      </c>
      <c r="F56" s="12">
        <v>0</v>
      </c>
      <c r="G56" s="12">
        <v>0</v>
      </c>
    </row>
    <row r="57" spans="1:7" ht="22.5" x14ac:dyDescent="0.25">
      <c r="A57" s="9" t="s">
        <v>92</v>
      </c>
      <c r="B57" s="14">
        <v>0</v>
      </c>
      <c r="C57" s="14">
        <v>0</v>
      </c>
      <c r="D57" s="87"/>
      <c r="E57" s="25" t="s">
        <v>93</v>
      </c>
      <c r="F57" s="12">
        <v>0</v>
      </c>
      <c r="G57" s="12">
        <v>0</v>
      </c>
    </row>
    <row r="58" spans="1:7" ht="17.25" customHeight="1" x14ac:dyDescent="0.25">
      <c r="A58" s="9" t="s">
        <v>94</v>
      </c>
      <c r="B58" s="14">
        <v>0</v>
      </c>
      <c r="C58" s="14">
        <v>0</v>
      </c>
      <c r="D58" s="87"/>
      <c r="E58" s="25" t="s">
        <v>95</v>
      </c>
      <c r="F58" s="12">
        <v>0</v>
      </c>
      <c r="G58" s="12">
        <v>0</v>
      </c>
    </row>
    <row r="59" spans="1:7" ht="13.5" customHeight="1" x14ac:dyDescent="0.25">
      <c r="A59" s="9" t="s">
        <v>96</v>
      </c>
      <c r="B59" s="14">
        <v>0</v>
      </c>
      <c r="C59" s="14">
        <v>0</v>
      </c>
      <c r="D59" s="87"/>
      <c r="E59" s="25"/>
      <c r="F59" s="11"/>
      <c r="G59" s="11"/>
    </row>
    <row r="60" spans="1:7" ht="18" customHeight="1" x14ac:dyDescent="0.25">
      <c r="A60" s="9" t="s">
        <v>97</v>
      </c>
      <c r="B60" s="14">
        <v>0</v>
      </c>
      <c r="C60" s="14">
        <v>0</v>
      </c>
      <c r="D60" s="87"/>
      <c r="E60" s="25" t="s">
        <v>98</v>
      </c>
      <c r="F60" s="12">
        <f>SUM(F53:F58)</f>
        <v>0</v>
      </c>
      <c r="G60" s="12">
        <f>SUM(G53:G58)</f>
        <v>0</v>
      </c>
    </row>
    <row r="61" spans="1:7" x14ac:dyDescent="0.25">
      <c r="A61" s="9" t="s">
        <v>99</v>
      </c>
      <c r="B61" s="14">
        <v>0</v>
      </c>
      <c r="C61" s="14">
        <v>0</v>
      </c>
      <c r="D61" s="87"/>
      <c r="E61" s="25" t="s">
        <v>100</v>
      </c>
      <c r="F61" s="12">
        <f>+F50+F60</f>
        <v>404825.67</v>
      </c>
      <c r="G61" s="12">
        <f>+G50+G60</f>
        <v>1812650.43</v>
      </c>
    </row>
    <row r="62" spans="1:7" ht="17.25" customHeight="1" x14ac:dyDescent="0.25">
      <c r="A62" s="9" t="s">
        <v>101</v>
      </c>
      <c r="B62" s="14">
        <f>SUM(B53:B61)</f>
        <v>1305497.5900000001</v>
      </c>
      <c r="C62" s="14">
        <f>SUM(C53:C61)</f>
        <v>1305497.5900000001</v>
      </c>
      <c r="D62" s="87"/>
      <c r="E62" s="25"/>
      <c r="F62" s="12"/>
      <c r="G62" s="12"/>
    </row>
    <row r="63" spans="1:7" x14ac:dyDescent="0.25">
      <c r="A63" s="9" t="s">
        <v>103</v>
      </c>
      <c r="B63" s="14">
        <f>+B62+B50</f>
        <v>14971352.34</v>
      </c>
      <c r="C63" s="14">
        <f>+C50+C62</f>
        <v>7327673.9100000001</v>
      </c>
      <c r="D63" s="87"/>
      <c r="E63" s="28" t="s">
        <v>102</v>
      </c>
      <c r="F63" s="12"/>
      <c r="G63" s="12"/>
    </row>
    <row r="64" spans="1:7" ht="14.25" customHeight="1" x14ac:dyDescent="0.25">
      <c r="A64" s="9"/>
      <c r="B64" s="15"/>
      <c r="C64" s="15"/>
      <c r="D64" s="87"/>
      <c r="E64" s="25" t="s">
        <v>104</v>
      </c>
      <c r="F64" s="12">
        <v>0</v>
      </c>
      <c r="G64" s="12">
        <v>0</v>
      </c>
    </row>
    <row r="65" spans="1:7" ht="13.5" customHeight="1" x14ac:dyDescent="0.25">
      <c r="A65" s="9"/>
      <c r="B65" s="14"/>
      <c r="C65" s="14"/>
      <c r="D65" s="87"/>
      <c r="E65" s="25" t="s">
        <v>105</v>
      </c>
      <c r="F65" s="12">
        <v>0</v>
      </c>
      <c r="G65" s="12">
        <v>0</v>
      </c>
    </row>
    <row r="66" spans="1:7" x14ac:dyDescent="0.25">
      <c r="A66" s="9"/>
      <c r="B66" s="15"/>
      <c r="C66" s="15"/>
      <c r="D66" s="87"/>
      <c r="E66" s="25" t="s">
        <v>106</v>
      </c>
      <c r="F66" s="12">
        <v>0</v>
      </c>
      <c r="G66" s="12">
        <v>0</v>
      </c>
    </row>
    <row r="67" spans="1:7" x14ac:dyDescent="0.25">
      <c r="A67" s="9"/>
      <c r="B67" s="15"/>
      <c r="C67" s="15"/>
      <c r="D67" s="87"/>
      <c r="E67" s="25" t="s">
        <v>107</v>
      </c>
      <c r="F67" s="12">
        <v>0</v>
      </c>
      <c r="G67" s="12">
        <v>0</v>
      </c>
    </row>
    <row r="68" spans="1:7" ht="16.5" customHeight="1" x14ac:dyDescent="0.25">
      <c r="A68" s="9"/>
      <c r="B68" s="15"/>
      <c r="C68" s="15"/>
      <c r="D68" s="87"/>
      <c r="E68" s="25" t="s">
        <v>108</v>
      </c>
      <c r="F68" s="12">
        <f>+F69+F70+F73</f>
        <v>14566526.669999998</v>
      </c>
      <c r="G68" s="12">
        <f>+G69+G70+G71+G72+G73</f>
        <v>5515023.4799999995</v>
      </c>
    </row>
    <row r="69" spans="1:7" x14ac:dyDescent="0.25">
      <c r="A69" s="9"/>
      <c r="B69" s="15"/>
      <c r="C69" s="15"/>
      <c r="D69" s="87"/>
      <c r="E69" s="25" t="s">
        <v>109</v>
      </c>
      <c r="F69" s="12">
        <v>9051503.1899999995</v>
      </c>
      <c r="G69" s="12">
        <v>4073802.63</v>
      </c>
    </row>
    <row r="70" spans="1:7" x14ac:dyDescent="0.25">
      <c r="A70" s="9"/>
      <c r="B70" s="15"/>
      <c r="C70" s="15"/>
      <c r="D70" s="87"/>
      <c r="E70" s="25" t="s">
        <v>110</v>
      </c>
      <c r="F70" s="12">
        <v>5515013.0499999998</v>
      </c>
      <c r="G70" s="12">
        <v>1441210.42</v>
      </c>
    </row>
    <row r="71" spans="1:7" x14ac:dyDescent="0.25">
      <c r="A71" s="9"/>
      <c r="B71" s="15"/>
      <c r="C71" s="15"/>
      <c r="D71" s="87"/>
      <c r="E71" s="25" t="s">
        <v>111</v>
      </c>
      <c r="F71" s="12">
        <v>0</v>
      </c>
      <c r="G71" s="12">
        <v>0</v>
      </c>
    </row>
    <row r="72" spans="1:7" x14ac:dyDescent="0.25">
      <c r="A72" s="9"/>
      <c r="B72" s="15"/>
      <c r="C72" s="15"/>
      <c r="D72" s="87"/>
      <c r="E72" s="25" t="s">
        <v>112</v>
      </c>
      <c r="F72" s="12">
        <v>0</v>
      </c>
      <c r="G72" s="12">
        <v>0</v>
      </c>
    </row>
    <row r="73" spans="1:7" ht="14.25" customHeight="1" x14ac:dyDescent="0.25">
      <c r="A73" s="9"/>
      <c r="B73" s="15"/>
      <c r="C73" s="15"/>
      <c r="D73" s="87"/>
      <c r="E73" s="25" t="s">
        <v>113</v>
      </c>
      <c r="F73" s="12">
        <v>10.43</v>
      </c>
      <c r="G73" s="12">
        <v>10.43</v>
      </c>
    </row>
    <row r="74" spans="1:7" ht="22.5" x14ac:dyDescent="0.25">
      <c r="A74" s="9"/>
      <c r="B74" s="15"/>
      <c r="C74" s="15"/>
      <c r="D74" s="87"/>
      <c r="E74" s="25" t="s">
        <v>114</v>
      </c>
      <c r="F74" s="12">
        <f>+F75+F76</f>
        <v>0</v>
      </c>
      <c r="G74" s="12">
        <f>+G75+G76</f>
        <v>0</v>
      </c>
    </row>
    <row r="75" spans="1:7" x14ac:dyDescent="0.25">
      <c r="A75" s="9"/>
      <c r="B75" s="15"/>
      <c r="C75" s="15"/>
      <c r="D75" s="87"/>
      <c r="E75" s="25" t="s">
        <v>115</v>
      </c>
      <c r="F75" s="12">
        <v>0</v>
      </c>
      <c r="G75" s="12">
        <v>0</v>
      </c>
    </row>
    <row r="76" spans="1:7" x14ac:dyDescent="0.25">
      <c r="A76" s="9"/>
      <c r="B76" s="15"/>
      <c r="C76" s="15"/>
      <c r="D76" s="87"/>
      <c r="E76" s="25" t="s">
        <v>116</v>
      </c>
      <c r="F76" s="12">
        <v>0</v>
      </c>
      <c r="G76" s="12">
        <v>0</v>
      </c>
    </row>
    <row r="77" spans="1:7" ht="16.5" customHeight="1" x14ac:dyDescent="0.25">
      <c r="A77" s="9"/>
      <c r="B77" s="15"/>
      <c r="C77" s="15"/>
      <c r="D77" s="87"/>
      <c r="E77" s="25" t="s">
        <v>117</v>
      </c>
      <c r="F77" s="12">
        <f>+F64+F68+F74</f>
        <v>14566526.669999998</v>
      </c>
      <c r="G77" s="12">
        <f>+G64+G68+G74</f>
        <v>5515023.4799999995</v>
      </c>
    </row>
    <row r="78" spans="1:7" ht="12.75" customHeight="1" x14ac:dyDescent="0.25">
      <c r="A78" s="10"/>
      <c r="B78" s="92"/>
      <c r="C78" s="92"/>
      <c r="D78" s="88"/>
      <c r="E78" s="27" t="s">
        <v>118</v>
      </c>
      <c r="F78" s="97">
        <f>+F61+F77</f>
        <v>14971352.339999998</v>
      </c>
      <c r="G78" s="97">
        <f>+G77+G61</f>
        <v>7327673.9099999992</v>
      </c>
    </row>
    <row r="79" spans="1:7" x14ac:dyDescent="0.25">
      <c r="B79" s="93"/>
      <c r="C79" s="93"/>
      <c r="F79" s="98"/>
      <c r="G79" s="98"/>
    </row>
    <row r="80" spans="1:7" x14ac:dyDescent="0.25">
      <c r="B80" s="93"/>
      <c r="C80" s="93"/>
      <c r="F80" s="98"/>
      <c r="G80" s="98"/>
    </row>
    <row r="81" spans="2:7" x14ac:dyDescent="0.25">
      <c r="B81" s="93"/>
      <c r="C81" s="93"/>
      <c r="F81" s="98"/>
      <c r="G81" s="98"/>
    </row>
    <row r="82" spans="2:7" x14ac:dyDescent="0.25">
      <c r="B82" s="93"/>
      <c r="C82" s="93"/>
      <c r="F82" s="98"/>
      <c r="G82" s="98"/>
    </row>
    <row r="83" spans="2:7" x14ac:dyDescent="0.25">
      <c r="B83" s="93"/>
      <c r="C83" s="93"/>
      <c r="F83" s="98"/>
      <c r="G83" s="98"/>
    </row>
    <row r="84" spans="2:7" x14ac:dyDescent="0.25">
      <c r="B84" s="93"/>
      <c r="C84" s="93"/>
      <c r="F84" s="98"/>
      <c r="G84" s="98"/>
    </row>
    <row r="85" spans="2:7" x14ac:dyDescent="0.25">
      <c r="B85" s="93"/>
      <c r="C85" s="93"/>
      <c r="F85" s="98"/>
      <c r="G85" s="98"/>
    </row>
    <row r="86" spans="2:7" x14ac:dyDescent="0.25">
      <c r="B86" s="93"/>
      <c r="C86" s="93"/>
      <c r="F86" s="98"/>
      <c r="G86" s="98"/>
    </row>
    <row r="87" spans="2:7" x14ac:dyDescent="0.25">
      <c r="B87" s="93"/>
      <c r="C87" s="93"/>
      <c r="F87" s="98"/>
      <c r="G87" s="98"/>
    </row>
    <row r="88" spans="2:7" x14ac:dyDescent="0.25">
      <c r="B88" s="93"/>
      <c r="C88" s="93"/>
      <c r="F88" s="98"/>
      <c r="G88" s="98"/>
    </row>
    <row r="89" spans="2:7" x14ac:dyDescent="0.25">
      <c r="B89" s="93"/>
      <c r="C89" s="93"/>
      <c r="F89" s="98"/>
      <c r="G89" s="98"/>
    </row>
    <row r="90" spans="2:7" x14ac:dyDescent="0.25">
      <c r="B90" s="93"/>
      <c r="C90" s="93"/>
      <c r="F90" s="98"/>
      <c r="G90" s="98"/>
    </row>
    <row r="91" spans="2:7" x14ac:dyDescent="0.25">
      <c r="B91" s="93"/>
      <c r="C91" s="93"/>
      <c r="F91" s="98"/>
      <c r="G91" s="98"/>
    </row>
    <row r="92" spans="2:7" x14ac:dyDescent="0.25">
      <c r="B92" s="93"/>
      <c r="C92" s="93"/>
      <c r="F92" s="98"/>
      <c r="G92" s="98"/>
    </row>
    <row r="93" spans="2:7" x14ac:dyDescent="0.25">
      <c r="B93" s="93"/>
      <c r="C93" s="93"/>
    </row>
    <row r="94" spans="2:7" x14ac:dyDescent="0.25">
      <c r="B94" s="93"/>
      <c r="C94" s="93"/>
    </row>
  </sheetData>
  <mergeCells count="13">
    <mergeCell ref="A1:G1"/>
    <mergeCell ref="A3:G3"/>
    <mergeCell ref="A5:G5"/>
    <mergeCell ref="A6:G6"/>
    <mergeCell ref="A7:G7"/>
    <mergeCell ref="A4:G4"/>
    <mergeCell ref="G8:G10"/>
    <mergeCell ref="C8:C10"/>
    <mergeCell ref="A8:A10"/>
    <mergeCell ref="B8:B10"/>
    <mergeCell ref="D8:D10"/>
    <mergeCell ref="E8:E10"/>
    <mergeCell ref="F8:F10"/>
  </mergeCells>
  <printOptions horizontalCentered="1" verticalCentered="1"/>
  <pageMargins left="0.31496062992125984" right="0.31496062992125984" top="0.59055118110236227" bottom="0.94488188976377963" header="0.31496062992125984" footer="0.31496062992125984"/>
  <pageSetup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77"/>
  <sheetViews>
    <sheetView topLeftCell="B36" workbookViewId="0">
      <selection activeCell="B58" sqref="B58"/>
    </sheetView>
  </sheetViews>
  <sheetFormatPr baseColWidth="10" defaultRowHeight="15" x14ac:dyDescent="0.25"/>
  <cols>
    <col min="2" max="2" width="14.140625" style="113" customWidth="1"/>
    <col min="3" max="3" width="17.85546875" style="113" customWidth="1"/>
    <col min="4" max="5" width="13.42578125" style="113" customWidth="1"/>
    <col min="6" max="6" width="14.28515625" style="113" customWidth="1"/>
    <col min="7" max="7" width="17" style="113" customWidth="1"/>
    <col min="8" max="8" width="12.140625" style="113" customWidth="1"/>
    <col min="9" max="9" width="13.42578125" style="113" customWidth="1"/>
    <col min="10" max="10" width="19.42578125" style="113" customWidth="1"/>
  </cols>
  <sheetData>
    <row r="2" spans="2:10" x14ac:dyDescent="0.25">
      <c r="B2" s="203" t="s">
        <v>425</v>
      </c>
      <c r="C2" s="203"/>
      <c r="D2" s="203"/>
      <c r="E2" s="203"/>
      <c r="F2" s="203"/>
      <c r="G2" s="203"/>
      <c r="H2" s="203"/>
      <c r="I2" s="203"/>
      <c r="J2" s="203"/>
    </row>
    <row r="3" spans="2:10" s="33" customFormat="1" x14ac:dyDescent="0.25">
      <c r="B3" s="203" t="s">
        <v>429</v>
      </c>
      <c r="C3" s="203"/>
      <c r="D3" s="203"/>
      <c r="E3" s="203"/>
      <c r="F3" s="203"/>
      <c r="G3" s="203"/>
      <c r="H3" s="203"/>
      <c r="I3" s="203"/>
      <c r="J3" s="203"/>
    </row>
    <row r="4" spans="2:10" ht="13.5" customHeight="1" x14ac:dyDescent="0.25">
      <c r="B4" s="203" t="s">
        <v>431</v>
      </c>
      <c r="C4" s="203"/>
      <c r="D4" s="203"/>
      <c r="E4" s="203"/>
      <c r="F4" s="203"/>
      <c r="G4" s="203"/>
      <c r="H4" s="203"/>
      <c r="I4" s="203"/>
      <c r="J4" s="203"/>
    </row>
    <row r="5" spans="2:10" ht="23.25" customHeight="1" x14ac:dyDescent="0.25">
      <c r="B5" s="203" t="s">
        <v>450</v>
      </c>
      <c r="C5" s="203"/>
      <c r="D5" s="203"/>
      <c r="E5" s="203"/>
      <c r="F5" s="203"/>
      <c r="G5" s="203"/>
      <c r="H5" s="203"/>
      <c r="I5" s="203"/>
      <c r="J5" s="203"/>
    </row>
    <row r="6" spans="2:10" x14ac:dyDescent="0.25">
      <c r="B6" s="203" t="s">
        <v>0</v>
      </c>
      <c r="C6" s="203"/>
      <c r="D6" s="203"/>
      <c r="E6" s="203"/>
      <c r="F6" s="203"/>
      <c r="G6" s="203"/>
      <c r="H6" s="203"/>
      <c r="I6" s="203"/>
      <c r="J6" s="203"/>
    </row>
    <row r="7" spans="2:10" x14ac:dyDescent="0.25">
      <c r="B7" s="203" t="s">
        <v>120</v>
      </c>
      <c r="C7" s="203"/>
      <c r="D7" s="204" t="s">
        <v>451</v>
      </c>
      <c r="E7" s="48" t="s">
        <v>122</v>
      </c>
      <c r="F7" s="48" t="s">
        <v>124</v>
      </c>
      <c r="G7" s="48" t="s">
        <v>126</v>
      </c>
      <c r="H7" s="48" t="s">
        <v>129</v>
      </c>
      <c r="I7" s="48" t="s">
        <v>133</v>
      </c>
      <c r="J7" s="204" t="s">
        <v>452</v>
      </c>
    </row>
    <row r="8" spans="2:10" x14ac:dyDescent="0.25">
      <c r="B8" s="203" t="s">
        <v>121</v>
      </c>
      <c r="C8" s="203"/>
      <c r="D8" s="204"/>
      <c r="E8" s="48" t="s">
        <v>123</v>
      </c>
      <c r="F8" s="48" t="s">
        <v>125</v>
      </c>
      <c r="G8" s="48" t="s">
        <v>127</v>
      </c>
      <c r="H8" s="48" t="s">
        <v>130</v>
      </c>
      <c r="I8" s="48" t="s">
        <v>134</v>
      </c>
      <c r="J8" s="204"/>
    </row>
    <row r="9" spans="2:10" x14ac:dyDescent="0.25">
      <c r="B9" s="205"/>
      <c r="C9" s="205"/>
      <c r="D9" s="204"/>
      <c r="E9" s="36"/>
      <c r="F9" s="36"/>
      <c r="G9" s="48" t="s">
        <v>128</v>
      </c>
      <c r="H9" s="48" t="s">
        <v>131</v>
      </c>
      <c r="I9" s="48" t="s">
        <v>135</v>
      </c>
      <c r="J9" s="204"/>
    </row>
    <row r="10" spans="2:10" x14ac:dyDescent="0.25">
      <c r="B10" s="205"/>
      <c r="C10" s="205"/>
      <c r="D10" s="204"/>
      <c r="E10" s="36"/>
      <c r="F10" s="36"/>
      <c r="G10" s="36"/>
      <c r="H10" s="48" t="s">
        <v>132</v>
      </c>
      <c r="I10" s="36"/>
      <c r="J10" s="204"/>
    </row>
    <row r="11" spans="2:10" ht="10.5" customHeight="1" x14ac:dyDescent="0.25">
      <c r="B11" s="205"/>
      <c r="C11" s="205"/>
      <c r="D11" s="36"/>
      <c r="E11" s="36"/>
      <c r="F11" s="36"/>
      <c r="G11" s="36"/>
      <c r="H11" s="36"/>
      <c r="I11" s="36"/>
      <c r="J11" s="204"/>
    </row>
    <row r="12" spans="2:10" x14ac:dyDescent="0.25">
      <c r="B12" s="194"/>
      <c r="C12" s="195"/>
      <c r="D12" s="42"/>
      <c r="E12" s="42"/>
      <c r="F12" s="42"/>
      <c r="G12" s="55"/>
      <c r="H12" s="55"/>
      <c r="I12" s="55"/>
      <c r="J12" s="55"/>
    </row>
    <row r="13" spans="2:10" x14ac:dyDescent="0.25">
      <c r="B13" s="196" t="s">
        <v>137</v>
      </c>
      <c r="C13" s="197"/>
      <c r="D13" s="104">
        <v>0</v>
      </c>
      <c r="E13" s="104">
        <v>0</v>
      </c>
      <c r="F13" s="104">
        <f t="shared" ref="F13:J13" si="0">+F14+F18</f>
        <v>0</v>
      </c>
      <c r="G13" s="101">
        <f t="shared" si="0"/>
        <v>0</v>
      </c>
      <c r="H13" s="101">
        <v>0</v>
      </c>
      <c r="I13" s="101">
        <f t="shared" si="0"/>
        <v>0</v>
      </c>
      <c r="J13" s="101">
        <f t="shared" si="0"/>
        <v>0</v>
      </c>
    </row>
    <row r="14" spans="2:10" x14ac:dyDescent="0.25">
      <c r="B14" s="196" t="s">
        <v>138</v>
      </c>
      <c r="C14" s="198"/>
      <c r="D14" s="111">
        <v>0</v>
      </c>
      <c r="E14" s="111">
        <v>0</v>
      </c>
      <c r="F14" s="100">
        <f t="shared" ref="F14:J14" si="1">+F15+F16+F17</f>
        <v>0</v>
      </c>
      <c r="G14" s="101">
        <f t="shared" si="1"/>
        <v>0</v>
      </c>
      <c r="H14" s="101">
        <v>0</v>
      </c>
      <c r="I14" s="101">
        <f t="shared" si="1"/>
        <v>0</v>
      </c>
      <c r="J14" s="101">
        <f t="shared" si="1"/>
        <v>0</v>
      </c>
    </row>
    <row r="15" spans="2:10" ht="24" customHeight="1" x14ac:dyDescent="0.25">
      <c r="B15" s="199" t="s">
        <v>139</v>
      </c>
      <c r="C15" s="200"/>
      <c r="D15" s="107">
        <v>0</v>
      </c>
      <c r="E15" s="107">
        <v>0</v>
      </c>
      <c r="F15" s="100">
        <v>0</v>
      </c>
      <c r="G15" s="101">
        <v>0</v>
      </c>
      <c r="H15" s="101">
        <v>0</v>
      </c>
      <c r="I15" s="101">
        <v>0</v>
      </c>
      <c r="J15" s="101">
        <v>0</v>
      </c>
    </row>
    <row r="16" spans="2:10" x14ac:dyDescent="0.25">
      <c r="B16" s="199" t="s">
        <v>140</v>
      </c>
      <c r="C16" s="200"/>
      <c r="D16" s="107">
        <v>0</v>
      </c>
      <c r="E16" s="107">
        <v>0</v>
      </c>
      <c r="F16" s="100">
        <v>0</v>
      </c>
      <c r="G16" s="101">
        <v>0</v>
      </c>
      <c r="H16" s="101">
        <v>0</v>
      </c>
      <c r="I16" s="101">
        <v>0</v>
      </c>
      <c r="J16" s="101">
        <v>0</v>
      </c>
    </row>
    <row r="17" spans="2:10" ht="24" customHeight="1" x14ac:dyDescent="0.25">
      <c r="B17" s="199" t="s">
        <v>141</v>
      </c>
      <c r="C17" s="200"/>
      <c r="D17" s="112">
        <v>0</v>
      </c>
      <c r="E17" s="112">
        <v>0</v>
      </c>
      <c r="F17" s="100">
        <v>0</v>
      </c>
      <c r="G17" s="101">
        <v>0</v>
      </c>
      <c r="H17" s="101">
        <v>0</v>
      </c>
      <c r="I17" s="101">
        <v>0</v>
      </c>
      <c r="J17" s="101">
        <v>0</v>
      </c>
    </row>
    <row r="18" spans="2:10" x14ac:dyDescent="0.25">
      <c r="B18" s="196" t="s">
        <v>142</v>
      </c>
      <c r="C18" s="198"/>
      <c r="D18" s="112">
        <v>0</v>
      </c>
      <c r="E18" s="112">
        <v>0</v>
      </c>
      <c r="F18" s="100">
        <f t="shared" ref="F18:J18" si="2">SUM(F15:F17)</f>
        <v>0</v>
      </c>
      <c r="G18" s="101">
        <f t="shared" si="2"/>
        <v>0</v>
      </c>
      <c r="H18" s="101">
        <v>0</v>
      </c>
      <c r="I18" s="101">
        <f t="shared" si="2"/>
        <v>0</v>
      </c>
      <c r="J18" s="101">
        <f t="shared" si="2"/>
        <v>0</v>
      </c>
    </row>
    <row r="19" spans="2:10" ht="24" customHeight="1" x14ac:dyDescent="0.25">
      <c r="B19" s="201" t="s">
        <v>143</v>
      </c>
      <c r="C19" s="202"/>
      <c r="D19" s="112">
        <v>0</v>
      </c>
      <c r="E19" s="112">
        <v>0</v>
      </c>
      <c r="F19" s="100">
        <v>0</v>
      </c>
      <c r="G19" s="101">
        <v>0</v>
      </c>
      <c r="H19" s="101">
        <v>0</v>
      </c>
      <c r="I19" s="101">
        <v>0</v>
      </c>
      <c r="J19" s="101">
        <v>0</v>
      </c>
    </row>
    <row r="20" spans="2:10" x14ac:dyDescent="0.25">
      <c r="B20" s="201" t="s">
        <v>144</v>
      </c>
      <c r="C20" s="202"/>
      <c r="D20" s="112">
        <v>0</v>
      </c>
      <c r="E20" s="112">
        <v>0</v>
      </c>
      <c r="F20" s="100">
        <v>0</v>
      </c>
      <c r="G20" s="101">
        <v>0</v>
      </c>
      <c r="H20" s="101">
        <v>0</v>
      </c>
      <c r="I20" s="101">
        <v>0</v>
      </c>
      <c r="J20" s="101">
        <v>0</v>
      </c>
    </row>
    <row r="21" spans="2:10" ht="24" customHeight="1" x14ac:dyDescent="0.25">
      <c r="B21" s="201" t="s">
        <v>145</v>
      </c>
      <c r="C21" s="202"/>
      <c r="D21" s="112">
        <v>0</v>
      </c>
      <c r="E21" s="112">
        <v>0</v>
      </c>
      <c r="F21" s="100">
        <v>0</v>
      </c>
      <c r="G21" s="101">
        <v>0</v>
      </c>
      <c r="H21" s="101">
        <v>0</v>
      </c>
      <c r="I21" s="101">
        <v>0</v>
      </c>
      <c r="J21" s="101">
        <v>0</v>
      </c>
    </row>
    <row r="22" spans="2:10" s="103" customFormat="1" x14ac:dyDescent="0.25">
      <c r="B22" s="196" t="s">
        <v>146</v>
      </c>
      <c r="C22" s="198"/>
      <c r="D22" s="107">
        <v>1812650.43</v>
      </c>
      <c r="E22" s="112">
        <v>0</v>
      </c>
      <c r="F22" s="112">
        <v>0</v>
      </c>
      <c r="G22" s="112">
        <v>0</v>
      </c>
      <c r="H22" s="101">
        <v>404825.67</v>
      </c>
      <c r="I22" s="112">
        <v>0</v>
      </c>
      <c r="J22" s="112">
        <v>0</v>
      </c>
    </row>
    <row r="23" spans="2:10" x14ac:dyDescent="0.25">
      <c r="B23" s="105"/>
      <c r="C23" s="106"/>
      <c r="D23" s="107"/>
      <c r="E23" s="107"/>
      <c r="F23" s="100"/>
      <c r="G23" s="102"/>
      <c r="H23" s="102"/>
      <c r="I23" s="102"/>
      <c r="J23" s="102"/>
    </row>
    <row r="24" spans="2:10" ht="29.25" customHeight="1" x14ac:dyDescent="0.25">
      <c r="B24" s="196" t="s">
        <v>147</v>
      </c>
      <c r="C24" s="198"/>
      <c r="D24" s="107">
        <f>+D13+D22</f>
        <v>1812650.43</v>
      </c>
      <c r="E24" s="107">
        <f t="shared" ref="E24:J24" si="3">+E13+E22</f>
        <v>0</v>
      </c>
      <c r="F24" s="100">
        <f t="shared" si="3"/>
        <v>0</v>
      </c>
      <c r="G24" s="101">
        <f t="shared" si="3"/>
        <v>0</v>
      </c>
      <c r="H24" s="101">
        <f t="shared" si="3"/>
        <v>404825.67</v>
      </c>
      <c r="I24" s="101">
        <f t="shared" si="3"/>
        <v>0</v>
      </c>
      <c r="J24" s="101">
        <f t="shared" si="3"/>
        <v>0</v>
      </c>
    </row>
    <row r="25" spans="2:10" x14ac:dyDescent="0.25">
      <c r="B25" s="209"/>
      <c r="C25" s="210"/>
      <c r="D25" s="107"/>
      <c r="E25" s="107"/>
      <c r="F25" s="100"/>
      <c r="G25" s="102"/>
      <c r="H25" s="102"/>
      <c r="I25" s="102"/>
      <c r="J25" s="102"/>
    </row>
    <row r="26" spans="2:10" ht="16.5" customHeight="1" x14ac:dyDescent="0.25">
      <c r="B26" s="196" t="s">
        <v>422</v>
      </c>
      <c r="C26" s="198"/>
      <c r="D26" s="115"/>
      <c r="E26" s="115"/>
      <c r="F26" s="108"/>
      <c r="G26" s="102"/>
      <c r="H26" s="102"/>
      <c r="I26" s="102"/>
      <c r="J26" s="102"/>
    </row>
    <row r="27" spans="2:10" x14ac:dyDescent="0.25">
      <c r="B27" s="209" t="s">
        <v>148</v>
      </c>
      <c r="C27" s="210"/>
      <c r="D27" s="109">
        <v>0</v>
      </c>
      <c r="E27" s="109">
        <v>0</v>
      </c>
      <c r="F27" s="110">
        <v>0</v>
      </c>
      <c r="G27" s="101">
        <v>0</v>
      </c>
      <c r="H27" s="101">
        <v>0</v>
      </c>
      <c r="I27" s="101">
        <v>0</v>
      </c>
      <c r="J27" s="101">
        <v>0</v>
      </c>
    </row>
    <row r="28" spans="2:10" x14ac:dyDescent="0.25">
      <c r="B28" s="209" t="s">
        <v>149</v>
      </c>
      <c r="C28" s="210"/>
      <c r="D28" s="109">
        <v>0</v>
      </c>
      <c r="E28" s="109">
        <v>0</v>
      </c>
      <c r="F28" s="110">
        <v>0</v>
      </c>
      <c r="G28" s="101">
        <v>0</v>
      </c>
      <c r="H28" s="101">
        <v>0</v>
      </c>
      <c r="I28" s="101">
        <v>0</v>
      </c>
      <c r="J28" s="101">
        <v>0</v>
      </c>
    </row>
    <row r="29" spans="2:10" x14ac:dyDescent="0.25">
      <c r="B29" s="194" t="s">
        <v>150</v>
      </c>
      <c r="C29" s="211"/>
      <c r="D29" s="56">
        <v>0</v>
      </c>
      <c r="E29" s="56">
        <v>0</v>
      </c>
      <c r="F29" s="52">
        <v>0</v>
      </c>
      <c r="G29" s="53">
        <v>0</v>
      </c>
      <c r="H29" s="53">
        <v>0</v>
      </c>
      <c r="I29" s="53">
        <v>0</v>
      </c>
      <c r="J29" s="53">
        <v>0</v>
      </c>
    </row>
    <row r="30" spans="2:10" x14ac:dyDescent="0.25">
      <c r="B30" s="194"/>
      <c r="C30" s="211"/>
      <c r="D30" s="21"/>
      <c r="E30" s="21"/>
      <c r="F30" s="40"/>
      <c r="G30" s="16"/>
      <c r="H30" s="16"/>
      <c r="I30" s="16"/>
      <c r="J30" s="16"/>
    </row>
    <row r="31" spans="2:10" ht="25.5" customHeight="1" x14ac:dyDescent="0.25">
      <c r="B31" s="218" t="s">
        <v>151</v>
      </c>
      <c r="C31" s="219"/>
      <c r="D31" s="16"/>
      <c r="E31" s="16"/>
      <c r="F31" s="16"/>
      <c r="G31" s="16"/>
      <c r="H31" s="16"/>
      <c r="I31" s="16"/>
      <c r="J31" s="16"/>
    </row>
    <row r="32" spans="2:10" x14ac:dyDescent="0.25">
      <c r="B32" s="194" t="s">
        <v>152</v>
      </c>
      <c r="C32" s="195"/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</row>
    <row r="33" spans="2:10" x14ac:dyDescent="0.25">
      <c r="B33" s="194" t="s">
        <v>153</v>
      </c>
      <c r="C33" s="195"/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>
        <v>0</v>
      </c>
      <c r="J33" s="53">
        <v>0</v>
      </c>
    </row>
    <row r="34" spans="2:10" x14ac:dyDescent="0.25">
      <c r="B34" s="194" t="s">
        <v>154</v>
      </c>
      <c r="C34" s="195"/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</row>
    <row r="35" spans="2:10" x14ac:dyDescent="0.25">
      <c r="B35" s="206"/>
      <c r="C35" s="207"/>
      <c r="D35" s="17"/>
      <c r="E35" s="17"/>
      <c r="F35" s="17"/>
      <c r="G35" s="17"/>
      <c r="H35" s="17"/>
      <c r="I35" s="17"/>
      <c r="J35" s="17"/>
    </row>
    <row r="36" spans="2:10" x14ac:dyDescent="0.25">
      <c r="B36" s="2"/>
    </row>
    <row r="37" spans="2:10" ht="34.5" customHeight="1" x14ac:dyDescent="0.25">
      <c r="B37" s="208" t="s">
        <v>423</v>
      </c>
      <c r="C37" s="208"/>
      <c r="D37" s="208"/>
      <c r="E37" s="208"/>
      <c r="F37" s="208"/>
      <c r="G37" s="208"/>
      <c r="H37" s="208"/>
      <c r="I37" s="208"/>
      <c r="J37" s="208"/>
    </row>
    <row r="38" spans="2:10" ht="30.75" customHeight="1" x14ac:dyDescent="0.25">
      <c r="B38" s="208" t="s">
        <v>424</v>
      </c>
      <c r="C38" s="208"/>
      <c r="D38" s="208"/>
      <c r="E38" s="208"/>
      <c r="F38" s="208"/>
      <c r="G38" s="208"/>
      <c r="H38" s="208"/>
      <c r="I38" s="208"/>
      <c r="J38" s="208"/>
    </row>
    <row r="40" spans="2:10" x14ac:dyDescent="0.25">
      <c r="B40" s="203" t="s">
        <v>425</v>
      </c>
      <c r="C40" s="203"/>
      <c r="D40" s="203"/>
      <c r="E40" s="203"/>
      <c r="F40" s="203"/>
      <c r="G40" s="203"/>
      <c r="H40" s="203"/>
    </row>
    <row r="41" spans="2:10" x14ac:dyDescent="0.25">
      <c r="B41" s="203" t="s">
        <v>119</v>
      </c>
      <c r="C41" s="203"/>
      <c r="D41" s="203"/>
      <c r="E41" s="203"/>
      <c r="F41" s="203"/>
      <c r="G41" s="203"/>
      <c r="H41" s="203"/>
    </row>
    <row r="42" spans="2:10" x14ac:dyDescent="0.25">
      <c r="B42" s="203" t="s">
        <v>453</v>
      </c>
      <c r="C42" s="203"/>
      <c r="D42" s="203"/>
      <c r="E42" s="203"/>
      <c r="F42" s="203"/>
      <c r="G42" s="203"/>
      <c r="H42" s="203"/>
    </row>
    <row r="43" spans="2:10" x14ac:dyDescent="0.25">
      <c r="B43" s="203" t="s">
        <v>0</v>
      </c>
      <c r="C43" s="203"/>
      <c r="D43" s="203"/>
      <c r="E43" s="203"/>
      <c r="F43" s="203"/>
      <c r="G43" s="203"/>
      <c r="H43" s="203"/>
    </row>
    <row r="44" spans="2:10" x14ac:dyDescent="0.25">
      <c r="B44" s="114" t="s">
        <v>155</v>
      </c>
      <c r="C44" s="114"/>
      <c r="D44" s="48" t="s">
        <v>156</v>
      </c>
      <c r="E44" s="48" t="s">
        <v>158</v>
      </c>
      <c r="F44" s="48" t="s">
        <v>161</v>
      </c>
      <c r="G44" s="48" t="s">
        <v>136</v>
      </c>
      <c r="H44" s="48" t="s">
        <v>165</v>
      </c>
    </row>
    <row r="45" spans="2:10" x14ac:dyDescent="0.25">
      <c r="B45" s="114"/>
      <c r="C45" s="114"/>
      <c r="D45" s="48" t="s">
        <v>157</v>
      </c>
      <c r="E45" s="48" t="s">
        <v>159</v>
      </c>
      <c r="F45" s="48" t="s">
        <v>162</v>
      </c>
      <c r="G45" s="48" t="s">
        <v>163</v>
      </c>
      <c r="H45" s="48" t="s">
        <v>166</v>
      </c>
    </row>
    <row r="46" spans="2:10" x14ac:dyDescent="0.25">
      <c r="B46" s="114"/>
      <c r="C46" s="114"/>
      <c r="D46" s="36"/>
      <c r="E46" s="48" t="s">
        <v>160</v>
      </c>
      <c r="F46" s="36"/>
      <c r="G46" s="48" t="s">
        <v>164</v>
      </c>
      <c r="H46" s="36"/>
    </row>
    <row r="47" spans="2:10" x14ac:dyDescent="0.25">
      <c r="B47" s="214" t="s">
        <v>167</v>
      </c>
      <c r="C47" s="215"/>
      <c r="D47" s="195"/>
      <c r="E47" s="55"/>
      <c r="F47" s="55"/>
      <c r="G47" s="55"/>
      <c r="H47" s="55"/>
    </row>
    <row r="48" spans="2:10" x14ac:dyDescent="0.25">
      <c r="B48" s="214"/>
      <c r="C48" s="215"/>
      <c r="D48" s="195"/>
      <c r="E48" s="55"/>
      <c r="F48" s="55"/>
      <c r="G48" s="55"/>
      <c r="H48" s="55"/>
    </row>
    <row r="49" spans="2:8" x14ac:dyDescent="0.25">
      <c r="B49" s="216" t="s">
        <v>168</v>
      </c>
      <c r="C49" s="217"/>
      <c r="D49" s="52">
        <v>0</v>
      </c>
      <c r="E49" s="53">
        <v>0</v>
      </c>
      <c r="F49" s="53">
        <v>0</v>
      </c>
      <c r="G49" s="53">
        <v>0</v>
      </c>
      <c r="H49" s="53">
        <v>0</v>
      </c>
    </row>
    <row r="50" spans="2:8" x14ac:dyDescent="0.25">
      <c r="B50" s="216" t="s">
        <v>169</v>
      </c>
      <c r="C50" s="217"/>
      <c r="D50" s="52">
        <v>0</v>
      </c>
      <c r="E50" s="53">
        <v>0</v>
      </c>
      <c r="F50" s="53">
        <v>0</v>
      </c>
      <c r="G50" s="53">
        <v>0</v>
      </c>
      <c r="H50" s="53">
        <v>0</v>
      </c>
    </row>
    <row r="51" spans="2:8" x14ac:dyDescent="0.25">
      <c r="B51" s="212" t="s">
        <v>170</v>
      </c>
      <c r="C51" s="213"/>
      <c r="D51" s="30">
        <v>0</v>
      </c>
      <c r="E51" s="18">
        <v>0</v>
      </c>
      <c r="F51" s="18">
        <v>0</v>
      </c>
      <c r="G51" s="18">
        <v>0</v>
      </c>
      <c r="H51" s="18">
        <v>0</v>
      </c>
    </row>
    <row r="73" spans="8:8" x14ac:dyDescent="0.25">
      <c r="H73" s="113">
        <v>3509765.97</v>
      </c>
    </row>
    <row r="77" spans="8:8" x14ac:dyDescent="0.25">
      <c r="H77" s="113">
        <v>12.88</v>
      </c>
    </row>
  </sheetData>
  <mergeCells count="46">
    <mergeCell ref="B27:C27"/>
    <mergeCell ref="B24:C24"/>
    <mergeCell ref="B25:C25"/>
    <mergeCell ref="B26:C26"/>
    <mergeCell ref="B31:C31"/>
    <mergeCell ref="B32:C32"/>
    <mergeCell ref="B28:C28"/>
    <mergeCell ref="B29:C29"/>
    <mergeCell ref="B30:C30"/>
    <mergeCell ref="B51:C51"/>
    <mergeCell ref="B47:C48"/>
    <mergeCell ref="B49:C49"/>
    <mergeCell ref="B50:C50"/>
    <mergeCell ref="D47:D48"/>
    <mergeCell ref="B42:H42"/>
    <mergeCell ref="B33:C33"/>
    <mergeCell ref="B43:H43"/>
    <mergeCell ref="B34:C34"/>
    <mergeCell ref="B35:C35"/>
    <mergeCell ref="B37:J37"/>
    <mergeCell ref="B38:J38"/>
    <mergeCell ref="B40:H40"/>
    <mergeCell ref="B41:H41"/>
    <mergeCell ref="B2:J2"/>
    <mergeCell ref="B4:J4"/>
    <mergeCell ref="B5:J5"/>
    <mergeCell ref="B6:J6"/>
    <mergeCell ref="B7:C7"/>
    <mergeCell ref="B3:J3"/>
    <mergeCell ref="D7:D10"/>
    <mergeCell ref="J7:J11"/>
    <mergeCell ref="B8:C8"/>
    <mergeCell ref="B9:C9"/>
    <mergeCell ref="B10:C10"/>
    <mergeCell ref="B11:C11"/>
    <mergeCell ref="B12:C12"/>
    <mergeCell ref="B13:C13"/>
    <mergeCell ref="B14:C14"/>
    <mergeCell ref="B18:C18"/>
    <mergeCell ref="B22:C22"/>
    <mergeCell ref="B15:C15"/>
    <mergeCell ref="B16:C16"/>
    <mergeCell ref="B17:C17"/>
    <mergeCell ref="B19:C19"/>
    <mergeCell ref="B20:C20"/>
    <mergeCell ref="B21:C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opLeftCell="A6" workbookViewId="0">
      <selection activeCell="B22" sqref="B22"/>
    </sheetView>
  </sheetViews>
  <sheetFormatPr baseColWidth="10" defaultRowHeight="15" x14ac:dyDescent="0.25"/>
  <cols>
    <col min="1" max="1" width="32" style="113" customWidth="1"/>
    <col min="2" max="2" width="12.42578125" style="113" customWidth="1"/>
    <col min="3" max="3" width="12.28515625" style="113" customWidth="1"/>
    <col min="4" max="6" width="11.42578125" style="113"/>
    <col min="7" max="7" width="16.140625" style="113" customWidth="1"/>
    <col min="8" max="8" width="17.28515625" style="113" customWidth="1"/>
    <col min="9" max="9" width="16.85546875" style="113" customWidth="1"/>
    <col min="10" max="10" width="13.7109375" style="113" customWidth="1"/>
    <col min="11" max="11" width="15.28515625" style="113" customWidth="1"/>
  </cols>
  <sheetData>
    <row r="1" spans="1:11" x14ac:dyDescent="0.25">
      <c r="A1" s="2"/>
    </row>
    <row r="2" spans="1:11" x14ac:dyDescent="0.25">
      <c r="A2" s="220" t="s">
        <v>425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x14ac:dyDescent="0.25">
      <c r="A3" s="221" t="s">
        <v>430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x14ac:dyDescent="0.25">
      <c r="A4" s="203" t="s">
        <v>450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x14ac:dyDescent="0.25">
      <c r="A5" s="220" t="s">
        <v>0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x14ac:dyDescent="0.25">
      <c r="A6" s="48" t="s">
        <v>171</v>
      </c>
      <c r="B6" s="48" t="s">
        <v>173</v>
      </c>
      <c r="C6" s="48" t="s">
        <v>175</v>
      </c>
      <c r="D6" s="48" t="s">
        <v>175</v>
      </c>
      <c r="E6" s="48" t="s">
        <v>181</v>
      </c>
      <c r="F6" s="48" t="s">
        <v>158</v>
      </c>
      <c r="G6" s="48" t="s">
        <v>185</v>
      </c>
      <c r="H6" s="48" t="s">
        <v>185</v>
      </c>
      <c r="I6" s="48" t="s">
        <v>193</v>
      </c>
      <c r="J6" s="48" t="s">
        <v>194</v>
      </c>
      <c r="K6" s="48" t="s">
        <v>197</v>
      </c>
    </row>
    <row r="7" spans="1:11" x14ac:dyDescent="0.25">
      <c r="A7" s="48" t="s">
        <v>172</v>
      </c>
      <c r="B7" s="48" t="s">
        <v>174</v>
      </c>
      <c r="C7" s="48" t="s">
        <v>176</v>
      </c>
      <c r="D7" s="48" t="s">
        <v>179</v>
      </c>
      <c r="E7" s="48" t="s">
        <v>182</v>
      </c>
      <c r="F7" s="48" t="s">
        <v>184</v>
      </c>
      <c r="G7" s="48" t="s">
        <v>186</v>
      </c>
      <c r="H7" s="48" t="s">
        <v>186</v>
      </c>
      <c r="I7" s="48" t="s">
        <v>461</v>
      </c>
      <c r="J7" s="48" t="s">
        <v>195</v>
      </c>
      <c r="K7" s="48" t="s">
        <v>198</v>
      </c>
    </row>
    <row r="8" spans="1:11" x14ac:dyDescent="0.25">
      <c r="A8" s="36"/>
      <c r="B8" s="36"/>
      <c r="C8" s="48" t="s">
        <v>177</v>
      </c>
      <c r="D8" s="48" t="s">
        <v>180</v>
      </c>
      <c r="E8" s="48" t="s">
        <v>183</v>
      </c>
      <c r="F8" s="36"/>
      <c r="G8" s="48" t="s">
        <v>187</v>
      </c>
      <c r="H8" s="48" t="s">
        <v>187</v>
      </c>
      <c r="I8" s="48" t="s">
        <v>462</v>
      </c>
      <c r="J8" s="48" t="s">
        <v>196</v>
      </c>
      <c r="K8" s="48" t="s">
        <v>465</v>
      </c>
    </row>
    <row r="9" spans="1:11" x14ac:dyDescent="0.25">
      <c r="A9" s="36"/>
      <c r="B9" s="36"/>
      <c r="C9" s="48" t="s">
        <v>178</v>
      </c>
      <c r="D9" s="36"/>
      <c r="E9" s="36"/>
      <c r="F9" s="36"/>
      <c r="G9" s="48" t="s">
        <v>188</v>
      </c>
      <c r="H9" s="48" t="s">
        <v>188</v>
      </c>
      <c r="I9" s="36"/>
      <c r="J9" s="48" t="s">
        <v>463</v>
      </c>
      <c r="K9" s="48" t="s">
        <v>466</v>
      </c>
    </row>
    <row r="10" spans="1:11" x14ac:dyDescent="0.25">
      <c r="A10" s="36"/>
      <c r="B10" s="36"/>
      <c r="C10" s="36"/>
      <c r="D10" s="36"/>
      <c r="E10" s="36"/>
      <c r="F10" s="36"/>
      <c r="G10" s="48" t="s">
        <v>189</v>
      </c>
      <c r="H10" s="48" t="s">
        <v>190</v>
      </c>
      <c r="I10" s="36"/>
      <c r="J10" s="48" t="s">
        <v>464</v>
      </c>
      <c r="K10" s="48" t="s">
        <v>467</v>
      </c>
    </row>
    <row r="11" spans="1:11" x14ac:dyDescent="0.25">
      <c r="A11" s="36"/>
      <c r="B11" s="36"/>
      <c r="C11" s="36"/>
      <c r="D11" s="36"/>
      <c r="E11" s="36"/>
      <c r="F11" s="36"/>
      <c r="G11" s="36"/>
      <c r="H11" s="48" t="s">
        <v>191</v>
      </c>
      <c r="I11" s="36"/>
      <c r="J11" s="36"/>
      <c r="K11" s="36"/>
    </row>
    <row r="12" spans="1:11" x14ac:dyDescent="0.25">
      <c r="A12" s="36"/>
      <c r="B12" s="36"/>
      <c r="C12" s="36"/>
      <c r="D12" s="36"/>
      <c r="E12" s="36"/>
      <c r="F12" s="36"/>
      <c r="G12" s="36"/>
      <c r="H12" s="48" t="s">
        <v>192</v>
      </c>
      <c r="I12" s="36"/>
      <c r="J12" s="36"/>
      <c r="K12" s="36"/>
    </row>
    <row r="13" spans="1:11" x14ac:dyDescent="0.25">
      <c r="A13" s="55"/>
      <c r="B13" s="45"/>
      <c r="C13" s="51"/>
      <c r="D13" s="51"/>
      <c r="E13" s="44"/>
      <c r="F13" s="55"/>
      <c r="G13" s="41"/>
      <c r="H13" s="55"/>
      <c r="I13" s="55"/>
      <c r="J13" s="55"/>
      <c r="K13" s="55"/>
    </row>
    <row r="14" spans="1:11" x14ac:dyDescent="0.25">
      <c r="A14" s="4" t="s">
        <v>199</v>
      </c>
      <c r="B14" s="222"/>
      <c r="C14" s="223">
        <v>0</v>
      </c>
      <c r="D14" s="223">
        <v>0</v>
      </c>
      <c r="E14" s="224">
        <f t="shared" ref="E14:K14" si="0">+E16+E17+E18+E19</f>
        <v>0</v>
      </c>
      <c r="F14" s="225"/>
      <c r="G14" s="225">
        <f t="shared" si="0"/>
        <v>0</v>
      </c>
      <c r="H14" s="225">
        <f t="shared" si="0"/>
        <v>0</v>
      </c>
      <c r="I14" s="225">
        <f t="shared" si="0"/>
        <v>0</v>
      </c>
      <c r="J14" s="225">
        <f t="shared" si="0"/>
        <v>0</v>
      </c>
      <c r="K14" s="225">
        <f t="shared" si="0"/>
        <v>0</v>
      </c>
    </row>
    <row r="15" spans="1:11" x14ac:dyDescent="0.25">
      <c r="A15" s="4" t="s">
        <v>200</v>
      </c>
      <c r="B15" s="222"/>
      <c r="C15" s="223"/>
      <c r="D15" s="223"/>
      <c r="E15" s="224"/>
      <c r="F15" s="225"/>
      <c r="G15" s="225"/>
      <c r="H15" s="225"/>
      <c r="I15" s="225"/>
      <c r="J15" s="225"/>
      <c r="K15" s="225"/>
    </row>
    <row r="16" spans="1:11" x14ac:dyDescent="0.25">
      <c r="A16" s="5" t="s">
        <v>201</v>
      </c>
      <c r="B16" s="116"/>
      <c r="C16" s="117">
        <v>0</v>
      </c>
      <c r="D16" s="117">
        <v>0</v>
      </c>
      <c r="E16" s="117">
        <v>0</v>
      </c>
      <c r="F16" s="101"/>
      <c r="G16" s="101">
        <v>0</v>
      </c>
      <c r="H16" s="101">
        <v>0</v>
      </c>
      <c r="I16" s="101">
        <v>0</v>
      </c>
      <c r="J16" s="101">
        <v>0</v>
      </c>
      <c r="K16" s="101">
        <v>0</v>
      </c>
    </row>
    <row r="17" spans="1:11" x14ac:dyDescent="0.25">
      <c r="A17" s="5" t="s">
        <v>202</v>
      </c>
      <c r="B17" s="116"/>
      <c r="C17" s="117">
        <v>0</v>
      </c>
      <c r="D17" s="117">
        <v>0</v>
      </c>
      <c r="E17" s="117">
        <v>0</v>
      </c>
      <c r="F17" s="101"/>
      <c r="G17" s="101">
        <v>0</v>
      </c>
      <c r="H17" s="101">
        <v>0</v>
      </c>
      <c r="I17" s="101">
        <v>0</v>
      </c>
      <c r="J17" s="101">
        <v>0</v>
      </c>
      <c r="K17" s="101">
        <v>0</v>
      </c>
    </row>
    <row r="18" spans="1:11" x14ac:dyDescent="0.25">
      <c r="A18" s="5" t="s">
        <v>203</v>
      </c>
      <c r="B18" s="116"/>
      <c r="C18" s="117">
        <v>0</v>
      </c>
      <c r="D18" s="117">
        <v>0</v>
      </c>
      <c r="E18" s="117">
        <v>0</v>
      </c>
      <c r="F18" s="101"/>
      <c r="G18" s="101">
        <v>0</v>
      </c>
      <c r="H18" s="101">
        <v>0</v>
      </c>
      <c r="I18" s="101">
        <v>0</v>
      </c>
      <c r="J18" s="101">
        <v>0</v>
      </c>
      <c r="K18" s="101">
        <v>0</v>
      </c>
    </row>
    <row r="19" spans="1:11" x14ac:dyDescent="0.25">
      <c r="A19" s="5" t="s">
        <v>204</v>
      </c>
      <c r="B19" s="116"/>
      <c r="C19" s="117">
        <v>0</v>
      </c>
      <c r="D19" s="117">
        <v>0</v>
      </c>
      <c r="E19" s="117">
        <v>0</v>
      </c>
      <c r="F19" s="101"/>
      <c r="G19" s="101">
        <v>0</v>
      </c>
      <c r="H19" s="101">
        <v>0</v>
      </c>
      <c r="I19" s="101">
        <v>0</v>
      </c>
      <c r="J19" s="101">
        <v>0</v>
      </c>
      <c r="K19" s="101">
        <v>0</v>
      </c>
    </row>
    <row r="20" spans="1:11" x14ac:dyDescent="0.25">
      <c r="A20" s="3"/>
      <c r="B20" s="118"/>
      <c r="C20" s="119"/>
      <c r="D20" s="119"/>
      <c r="E20" s="108"/>
      <c r="F20" s="102"/>
      <c r="G20" s="102"/>
      <c r="H20" s="102"/>
      <c r="I20" s="102"/>
      <c r="J20" s="102"/>
      <c r="K20" s="102"/>
    </row>
    <row r="21" spans="1:11" x14ac:dyDescent="0.25">
      <c r="A21" s="4" t="s">
        <v>205</v>
      </c>
      <c r="B21" s="116"/>
      <c r="C21" s="101">
        <v>0</v>
      </c>
      <c r="D21" s="101">
        <v>0</v>
      </c>
      <c r="E21" s="110">
        <f t="shared" ref="E21:K21" si="1">+E22+E23+E24+E25</f>
        <v>0</v>
      </c>
      <c r="F21" s="101"/>
      <c r="G21" s="101">
        <v>0</v>
      </c>
      <c r="H21" s="101">
        <f t="shared" si="1"/>
        <v>0</v>
      </c>
      <c r="I21" s="101">
        <f t="shared" si="1"/>
        <v>0</v>
      </c>
      <c r="J21" s="101">
        <f t="shared" si="1"/>
        <v>0</v>
      </c>
      <c r="K21" s="101">
        <f t="shared" si="1"/>
        <v>0</v>
      </c>
    </row>
    <row r="22" spans="1:11" x14ac:dyDescent="0.25">
      <c r="A22" s="5" t="s">
        <v>206</v>
      </c>
      <c r="B22" s="116"/>
      <c r="C22" s="101">
        <v>0</v>
      </c>
      <c r="D22" s="101">
        <v>0</v>
      </c>
      <c r="E22" s="110">
        <v>0</v>
      </c>
      <c r="F22" s="101"/>
      <c r="G22" s="101">
        <v>0</v>
      </c>
      <c r="H22" s="101">
        <v>0</v>
      </c>
      <c r="I22" s="101">
        <v>0</v>
      </c>
      <c r="J22" s="101">
        <v>0</v>
      </c>
      <c r="K22" s="101">
        <v>0</v>
      </c>
    </row>
    <row r="23" spans="1:11" x14ac:dyDescent="0.25">
      <c r="A23" s="5" t="s">
        <v>207</v>
      </c>
      <c r="B23" s="116"/>
      <c r="C23" s="101">
        <v>0</v>
      </c>
      <c r="D23" s="101">
        <v>0</v>
      </c>
      <c r="E23" s="110">
        <v>0</v>
      </c>
      <c r="F23" s="101"/>
      <c r="G23" s="101">
        <v>0</v>
      </c>
      <c r="H23" s="101">
        <v>0</v>
      </c>
      <c r="I23" s="101">
        <v>0</v>
      </c>
      <c r="J23" s="101">
        <v>0</v>
      </c>
      <c r="K23" s="101">
        <v>0</v>
      </c>
    </row>
    <row r="24" spans="1:11" x14ac:dyDescent="0.25">
      <c r="A24" s="5" t="s">
        <v>208</v>
      </c>
      <c r="B24" s="116"/>
      <c r="C24" s="101">
        <v>0</v>
      </c>
      <c r="D24" s="101">
        <v>0</v>
      </c>
      <c r="E24" s="110">
        <v>0</v>
      </c>
      <c r="F24" s="101"/>
      <c r="G24" s="101">
        <v>0</v>
      </c>
      <c r="H24" s="101">
        <v>0</v>
      </c>
      <c r="I24" s="101">
        <v>0</v>
      </c>
      <c r="J24" s="101">
        <v>0</v>
      </c>
      <c r="K24" s="101">
        <v>0</v>
      </c>
    </row>
    <row r="25" spans="1:11" x14ac:dyDescent="0.25">
      <c r="A25" s="5" t="s">
        <v>209</v>
      </c>
      <c r="B25" s="116"/>
      <c r="C25" s="101">
        <v>0</v>
      </c>
      <c r="D25" s="101">
        <v>0</v>
      </c>
      <c r="E25" s="110">
        <v>0</v>
      </c>
      <c r="F25" s="101"/>
      <c r="G25" s="101">
        <v>0</v>
      </c>
      <c r="H25" s="101">
        <v>0</v>
      </c>
      <c r="I25" s="101">
        <v>0</v>
      </c>
      <c r="J25" s="101">
        <v>0</v>
      </c>
      <c r="K25" s="101">
        <v>0</v>
      </c>
    </row>
    <row r="26" spans="1:11" x14ac:dyDescent="0.25">
      <c r="A26" s="3"/>
      <c r="B26" s="118"/>
      <c r="C26" s="102"/>
      <c r="D26" s="102"/>
      <c r="E26" s="108"/>
      <c r="F26" s="102"/>
      <c r="G26" s="102"/>
      <c r="H26" s="102"/>
      <c r="I26" s="102"/>
      <c r="J26" s="102"/>
      <c r="K26" s="102"/>
    </row>
    <row r="27" spans="1:11" x14ac:dyDescent="0.25">
      <c r="A27" s="4" t="s">
        <v>210</v>
      </c>
      <c r="B27" s="116"/>
      <c r="C27" s="101">
        <v>0</v>
      </c>
      <c r="D27" s="101">
        <v>0</v>
      </c>
      <c r="E27" s="101">
        <v>0</v>
      </c>
      <c r="F27" s="101"/>
      <c r="G27" s="101">
        <v>0</v>
      </c>
      <c r="H27" s="101">
        <v>0</v>
      </c>
      <c r="I27" s="101">
        <v>0</v>
      </c>
      <c r="J27" s="101">
        <v>0</v>
      </c>
      <c r="K27" s="101">
        <v>0</v>
      </c>
    </row>
    <row r="28" spans="1:11" x14ac:dyDescent="0.25">
      <c r="A28" s="4" t="s">
        <v>211</v>
      </c>
      <c r="B28" s="50"/>
      <c r="C28" s="53">
        <v>0</v>
      </c>
      <c r="D28" s="53">
        <v>0</v>
      </c>
      <c r="E28" s="53">
        <v>0</v>
      </c>
      <c r="F28" s="53"/>
      <c r="G28" s="53">
        <v>0</v>
      </c>
      <c r="H28" s="53">
        <v>0</v>
      </c>
      <c r="I28" s="53">
        <v>0</v>
      </c>
      <c r="J28" s="53">
        <v>0</v>
      </c>
      <c r="K28" s="53">
        <v>0</v>
      </c>
    </row>
    <row r="29" spans="1:11" x14ac:dyDescent="0.25">
      <c r="A29" s="1"/>
      <c r="B29" s="46"/>
      <c r="C29" s="1"/>
      <c r="D29" s="1"/>
      <c r="E29" s="47"/>
      <c r="F29" s="1"/>
      <c r="G29" s="1"/>
      <c r="H29" s="1"/>
      <c r="I29" s="1"/>
      <c r="J29" s="1"/>
      <c r="K29" s="1"/>
    </row>
    <row r="30" spans="1:11" x14ac:dyDescent="0.25">
      <c r="A30" s="2"/>
    </row>
    <row r="72" spans="7:7" x14ac:dyDescent="0.25">
      <c r="G72" s="113">
        <v>3509765.97</v>
      </c>
    </row>
    <row r="76" spans="7:7" x14ac:dyDescent="0.25">
      <c r="G76" s="113">
        <v>12.88</v>
      </c>
    </row>
  </sheetData>
  <mergeCells count="14">
    <mergeCell ref="A2:K2"/>
    <mergeCell ref="A3:K3"/>
    <mergeCell ref="A4:K4"/>
    <mergeCell ref="A5:K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opLeftCell="A68" workbookViewId="0">
      <selection activeCell="A69" sqref="A69"/>
    </sheetView>
  </sheetViews>
  <sheetFormatPr baseColWidth="10" defaultRowHeight="15" x14ac:dyDescent="0.25"/>
  <cols>
    <col min="1" max="1" width="84.28515625" style="113" bestFit="1" customWidth="1"/>
    <col min="2" max="2" width="14.28515625" style="113" bestFit="1" customWidth="1"/>
    <col min="3" max="3" width="13.42578125" style="113" bestFit="1" customWidth="1"/>
    <col min="4" max="4" width="13.140625" style="113" customWidth="1"/>
  </cols>
  <sheetData>
    <row r="1" spans="1:11" ht="16.5" customHeight="1" x14ac:dyDescent="0.25">
      <c r="A1" s="226"/>
      <c r="B1" s="226"/>
      <c r="C1" s="226"/>
      <c r="D1" s="226"/>
    </row>
    <row r="2" spans="1:11" x14ac:dyDescent="0.25">
      <c r="A2" s="234" t="s">
        <v>425</v>
      </c>
      <c r="B2" s="221"/>
      <c r="C2" s="221"/>
      <c r="D2" s="235"/>
    </row>
    <row r="3" spans="1:11" s="33" customFormat="1" x14ac:dyDescent="0.25">
      <c r="A3" s="232" t="s">
        <v>428</v>
      </c>
      <c r="B3" s="203"/>
      <c r="C3" s="203"/>
      <c r="D3" s="236"/>
    </row>
    <row r="4" spans="1:11" x14ac:dyDescent="0.25">
      <c r="A4" s="232" t="s">
        <v>448</v>
      </c>
      <c r="B4" s="203"/>
      <c r="C4" s="203"/>
      <c r="D4" s="236"/>
    </row>
    <row r="5" spans="1:11" x14ac:dyDescent="0.25">
      <c r="A5" s="232" t="s">
        <v>454</v>
      </c>
      <c r="B5" s="203"/>
      <c r="C5" s="203"/>
      <c r="D5" s="236"/>
    </row>
    <row r="6" spans="1:11" x14ac:dyDescent="0.25">
      <c r="A6" s="233" t="s">
        <v>0</v>
      </c>
      <c r="B6" s="220"/>
      <c r="C6" s="220"/>
      <c r="D6" s="237"/>
      <c r="F6" s="43"/>
      <c r="G6" s="43"/>
      <c r="H6" s="43"/>
      <c r="I6" s="43"/>
      <c r="J6" s="43"/>
      <c r="K6" s="43"/>
    </row>
    <row r="7" spans="1:11" x14ac:dyDescent="0.25">
      <c r="A7" s="120"/>
      <c r="B7" s="120"/>
      <c r="C7" s="120"/>
      <c r="D7" s="120"/>
      <c r="F7" s="43"/>
      <c r="G7" s="43"/>
      <c r="H7" s="43" t="s">
        <v>441</v>
      </c>
      <c r="I7" s="43"/>
      <c r="J7" s="43"/>
      <c r="K7" s="43"/>
    </row>
    <row r="8" spans="1:11" x14ac:dyDescent="0.25">
      <c r="A8" s="230" t="s">
        <v>1</v>
      </c>
      <c r="B8" s="48" t="s">
        <v>212</v>
      </c>
      <c r="C8" s="203" t="s">
        <v>214</v>
      </c>
      <c r="D8" s="48" t="s">
        <v>215</v>
      </c>
      <c r="F8" s="43"/>
      <c r="G8" s="43"/>
      <c r="H8" s="43" t="s">
        <v>442</v>
      </c>
      <c r="I8" s="43"/>
      <c r="J8" s="43" t="s">
        <v>445</v>
      </c>
      <c r="K8" s="43"/>
    </row>
    <row r="9" spans="1:11" x14ac:dyDescent="0.25">
      <c r="A9" s="231"/>
      <c r="B9" s="49" t="s">
        <v>213</v>
      </c>
      <c r="C9" s="220"/>
      <c r="D9" s="49" t="s">
        <v>216</v>
      </c>
      <c r="F9" s="43"/>
      <c r="G9" s="43"/>
      <c r="H9" s="43"/>
      <c r="I9" s="43" t="s">
        <v>443</v>
      </c>
      <c r="J9" s="43" t="s">
        <v>446</v>
      </c>
      <c r="K9" s="43"/>
    </row>
    <row r="10" spans="1:11" x14ac:dyDescent="0.25">
      <c r="A10" s="136"/>
      <c r="B10" s="57"/>
      <c r="C10" s="57"/>
      <c r="D10" s="57"/>
      <c r="F10" s="43"/>
      <c r="G10" s="43"/>
      <c r="H10" s="43"/>
      <c r="I10" s="43" t="s">
        <v>444</v>
      </c>
      <c r="J10" s="43" t="s">
        <v>447</v>
      </c>
      <c r="K10" s="43"/>
    </row>
    <row r="11" spans="1:11" x14ac:dyDescent="0.25">
      <c r="A11" s="140" t="s">
        <v>217</v>
      </c>
      <c r="B11" s="141">
        <f>+B12+B13+B14</f>
        <v>43080000</v>
      </c>
      <c r="C11" s="141">
        <f t="shared" ref="C11:D11" si="0">+C12+C13+C14</f>
        <v>13396779.67</v>
      </c>
      <c r="D11" s="141">
        <f t="shared" si="0"/>
        <v>13396779.67</v>
      </c>
      <c r="F11" s="43"/>
      <c r="G11" s="43"/>
      <c r="H11" s="43"/>
      <c r="I11" s="43"/>
      <c r="J11" s="43"/>
      <c r="K11" s="43"/>
    </row>
    <row r="12" spans="1:11" x14ac:dyDescent="0.25">
      <c r="A12" s="142" t="s">
        <v>218</v>
      </c>
      <c r="B12" s="141">
        <v>43080000</v>
      </c>
      <c r="C12" s="141">
        <v>13396779.67</v>
      </c>
      <c r="D12" s="141">
        <v>13396779.67</v>
      </c>
      <c r="F12" s="43">
        <v>0</v>
      </c>
      <c r="G12" s="43"/>
      <c r="H12" s="43"/>
      <c r="I12" s="43"/>
      <c r="J12" s="43"/>
      <c r="K12" s="43"/>
    </row>
    <row r="13" spans="1:11" x14ac:dyDescent="0.25">
      <c r="A13" s="143" t="s">
        <v>219</v>
      </c>
      <c r="B13" s="144">
        <v>0</v>
      </c>
      <c r="C13" s="144">
        <v>0</v>
      </c>
      <c r="D13" s="145">
        <v>0</v>
      </c>
      <c r="F13" s="43">
        <v>0</v>
      </c>
      <c r="G13" s="43"/>
      <c r="H13" s="43"/>
      <c r="I13" s="43"/>
      <c r="J13" s="43"/>
      <c r="K13" s="43"/>
    </row>
    <row r="14" spans="1:11" x14ac:dyDescent="0.25">
      <c r="A14" s="143" t="s">
        <v>220</v>
      </c>
      <c r="B14" s="54">
        <v>0</v>
      </c>
      <c r="C14" s="54">
        <v>0</v>
      </c>
      <c r="D14" s="145">
        <v>0</v>
      </c>
      <c r="F14" s="43"/>
      <c r="G14" s="43"/>
      <c r="H14" s="43"/>
      <c r="I14" s="43"/>
      <c r="J14" s="43"/>
      <c r="K14" s="43"/>
    </row>
    <row r="15" spans="1:11" x14ac:dyDescent="0.25">
      <c r="A15" s="146"/>
      <c r="B15" s="54"/>
      <c r="C15" s="54"/>
      <c r="D15" s="145"/>
      <c r="F15" s="43"/>
      <c r="G15" s="43"/>
      <c r="H15" s="43"/>
      <c r="I15" s="43"/>
      <c r="J15" s="43"/>
      <c r="K15" s="43"/>
    </row>
    <row r="16" spans="1:11" x14ac:dyDescent="0.25">
      <c r="A16" s="147" t="s">
        <v>221</v>
      </c>
      <c r="B16" s="148">
        <f>+B17+B18</f>
        <v>43080000</v>
      </c>
      <c r="C16" s="148">
        <f>+C17</f>
        <v>4360827.37</v>
      </c>
      <c r="D16" s="145">
        <f>+D17+D18</f>
        <v>4360827.37</v>
      </c>
      <c r="F16" s="43">
        <v>0</v>
      </c>
      <c r="G16" s="43"/>
      <c r="H16" s="43"/>
      <c r="I16" s="43"/>
      <c r="J16" s="43"/>
      <c r="K16" s="43"/>
    </row>
    <row r="17" spans="1:11" x14ac:dyDescent="0.25">
      <c r="A17" s="143" t="s">
        <v>222</v>
      </c>
      <c r="B17" s="149">
        <v>43080000</v>
      </c>
      <c r="C17" s="149">
        <v>4360827.37</v>
      </c>
      <c r="D17" s="145">
        <v>4360827.37</v>
      </c>
      <c r="F17" s="43">
        <v>0</v>
      </c>
      <c r="G17" s="43"/>
      <c r="H17" s="43"/>
      <c r="I17" s="43"/>
      <c r="J17" s="43"/>
      <c r="K17" s="43"/>
    </row>
    <row r="18" spans="1:11" x14ac:dyDescent="0.25">
      <c r="A18" s="143" t="s">
        <v>223</v>
      </c>
      <c r="B18" s="54">
        <v>0</v>
      </c>
      <c r="C18" s="54">
        <v>0</v>
      </c>
      <c r="D18" s="54">
        <v>0</v>
      </c>
      <c r="F18" s="43"/>
      <c r="G18" s="43"/>
      <c r="H18" s="43"/>
      <c r="I18" s="43"/>
      <c r="J18" s="43"/>
      <c r="K18" s="43"/>
    </row>
    <row r="19" spans="1:11" x14ac:dyDescent="0.25">
      <c r="A19" s="146"/>
      <c r="B19" s="150"/>
      <c r="C19" s="150"/>
      <c r="D19" s="145"/>
      <c r="F19" s="43"/>
      <c r="G19" s="43"/>
      <c r="H19" s="43"/>
      <c r="I19" s="43"/>
      <c r="J19" s="43"/>
      <c r="K19" s="43"/>
    </row>
    <row r="20" spans="1:11" x14ac:dyDescent="0.25">
      <c r="A20" s="147" t="s">
        <v>224</v>
      </c>
      <c r="B20" s="151">
        <f>+B21+B22</f>
        <v>0</v>
      </c>
      <c r="C20" s="151">
        <f>+C21</f>
        <v>0</v>
      </c>
      <c r="D20" s="145">
        <f>+D21</f>
        <v>0</v>
      </c>
      <c r="F20" s="43"/>
      <c r="G20" s="43"/>
      <c r="H20" s="43"/>
      <c r="I20" s="43"/>
      <c r="J20" s="43"/>
      <c r="K20" s="43"/>
    </row>
    <row r="21" spans="1:11" x14ac:dyDescent="0.25">
      <c r="A21" s="143" t="s">
        <v>225</v>
      </c>
      <c r="B21" s="54">
        <v>0</v>
      </c>
      <c r="C21" s="54">
        <v>0</v>
      </c>
      <c r="D21" s="145">
        <v>0</v>
      </c>
      <c r="F21" s="43">
        <v>0</v>
      </c>
      <c r="G21" s="43"/>
      <c r="H21" s="43"/>
      <c r="I21" s="43"/>
      <c r="J21" s="43"/>
      <c r="K21" s="43"/>
    </row>
    <row r="22" spans="1:11" x14ac:dyDescent="0.25">
      <c r="A22" s="143" t="s">
        <v>226</v>
      </c>
      <c r="B22" s="228">
        <v>0</v>
      </c>
      <c r="C22" s="228">
        <v>0</v>
      </c>
      <c r="D22" s="229">
        <v>0</v>
      </c>
      <c r="F22" s="43"/>
      <c r="G22" s="43"/>
      <c r="H22" s="43"/>
      <c r="I22" s="43"/>
      <c r="J22" s="43"/>
      <c r="K22" s="43"/>
    </row>
    <row r="23" spans="1:11" x14ac:dyDescent="0.25">
      <c r="A23" s="143" t="s">
        <v>227</v>
      </c>
      <c r="B23" s="228"/>
      <c r="C23" s="228"/>
      <c r="D23" s="229"/>
      <c r="F23" s="43">
        <v>0</v>
      </c>
      <c r="G23" s="43"/>
      <c r="H23" s="43"/>
      <c r="I23" s="43"/>
      <c r="J23" s="43"/>
      <c r="K23" s="43"/>
    </row>
    <row r="24" spans="1:11" x14ac:dyDescent="0.25">
      <c r="A24" s="146"/>
      <c r="B24" s="54"/>
      <c r="C24" s="54"/>
      <c r="D24" s="145"/>
      <c r="F24" s="43"/>
      <c r="G24" s="43"/>
      <c r="H24" s="43"/>
      <c r="I24" s="43"/>
      <c r="J24" s="43"/>
      <c r="K24" s="43"/>
    </row>
    <row r="25" spans="1:11" x14ac:dyDescent="0.25">
      <c r="A25" s="147" t="s">
        <v>426</v>
      </c>
      <c r="B25" s="54">
        <v>0</v>
      </c>
      <c r="C25" s="151">
        <v>9035952.3000000007</v>
      </c>
      <c r="D25" s="145">
        <v>9035952.3000000007</v>
      </c>
      <c r="F25" s="43"/>
      <c r="G25" s="43"/>
      <c r="H25" s="43"/>
      <c r="I25" s="43"/>
      <c r="J25" s="43"/>
      <c r="K25" s="43"/>
    </row>
    <row r="26" spans="1:11" x14ac:dyDescent="0.25">
      <c r="A26" s="147" t="s">
        <v>228</v>
      </c>
      <c r="B26" s="54">
        <v>0</v>
      </c>
      <c r="C26" s="54">
        <v>9035952.3000000007</v>
      </c>
      <c r="D26" s="145">
        <v>9035952.3000000007</v>
      </c>
      <c r="F26" s="43"/>
      <c r="G26" s="43"/>
      <c r="H26" s="43"/>
      <c r="I26" s="43"/>
      <c r="J26" s="43"/>
      <c r="K26" s="43"/>
    </row>
    <row r="27" spans="1:11" x14ac:dyDescent="0.25">
      <c r="A27" s="146"/>
      <c r="B27" s="54"/>
      <c r="C27" s="54"/>
      <c r="D27" s="145"/>
      <c r="F27" s="43"/>
      <c r="G27" s="43"/>
      <c r="H27" s="43"/>
      <c r="I27" s="43"/>
      <c r="J27" s="43"/>
      <c r="K27" s="43"/>
    </row>
    <row r="28" spans="1:11" x14ac:dyDescent="0.25">
      <c r="A28" s="147" t="s">
        <v>468</v>
      </c>
      <c r="B28" s="54">
        <v>0</v>
      </c>
      <c r="C28" s="54">
        <v>9035952.3000000007</v>
      </c>
      <c r="D28" s="145">
        <v>9035952.3000000007</v>
      </c>
      <c r="F28" s="43"/>
      <c r="G28" s="43"/>
      <c r="H28" s="43"/>
      <c r="I28" s="43"/>
      <c r="J28" s="43"/>
      <c r="K28" s="43"/>
    </row>
    <row r="29" spans="1:11" x14ac:dyDescent="0.25">
      <c r="A29" s="137"/>
      <c r="B29" s="60"/>
      <c r="C29" s="60"/>
      <c r="D29" s="60"/>
    </row>
    <row r="30" spans="1:11" x14ac:dyDescent="0.25">
      <c r="A30" s="227"/>
      <c r="B30" s="227"/>
      <c r="C30" s="227"/>
      <c r="D30" s="227"/>
    </row>
    <row r="31" spans="1:11" x14ac:dyDescent="0.25">
      <c r="A31" s="138" t="s">
        <v>229</v>
      </c>
      <c r="B31" s="49">
        <v>0</v>
      </c>
      <c r="C31" s="49" t="s">
        <v>214</v>
      </c>
      <c r="D31" s="49" t="s">
        <v>216</v>
      </c>
    </row>
    <row r="32" spans="1:11" x14ac:dyDescent="0.25">
      <c r="A32" s="136"/>
      <c r="B32" s="57"/>
      <c r="C32" s="57"/>
      <c r="D32" s="121"/>
    </row>
    <row r="33" spans="1:4" x14ac:dyDescent="0.25">
      <c r="A33" s="135" t="s">
        <v>231</v>
      </c>
      <c r="B33" s="59">
        <f>+B34+B35</f>
        <v>0</v>
      </c>
      <c r="C33" s="59">
        <f t="shared" ref="C33:D33" si="1">+C34+C35</f>
        <v>0</v>
      </c>
      <c r="D33" s="59">
        <f t="shared" si="1"/>
        <v>0</v>
      </c>
    </row>
    <row r="34" spans="1:4" x14ac:dyDescent="0.25">
      <c r="A34" s="132" t="s">
        <v>232</v>
      </c>
      <c r="B34" s="59">
        <v>0</v>
      </c>
      <c r="C34" s="59">
        <v>0</v>
      </c>
      <c r="D34" s="122">
        <v>0</v>
      </c>
    </row>
    <row r="35" spans="1:4" x14ac:dyDescent="0.25">
      <c r="A35" s="132" t="s">
        <v>233</v>
      </c>
      <c r="B35" s="59">
        <v>0</v>
      </c>
      <c r="C35" s="59">
        <v>0</v>
      </c>
      <c r="D35" s="122">
        <v>0</v>
      </c>
    </row>
    <row r="36" spans="1:4" x14ac:dyDescent="0.25">
      <c r="A36" s="136"/>
      <c r="B36" s="57"/>
      <c r="C36" s="57"/>
      <c r="D36" s="121"/>
    </row>
    <row r="37" spans="1:4" x14ac:dyDescent="0.25">
      <c r="A37" s="135" t="s">
        <v>234</v>
      </c>
      <c r="B37" s="59">
        <v>0</v>
      </c>
      <c r="C37" s="59">
        <v>9035952.3000000007</v>
      </c>
      <c r="D37" s="59">
        <v>9035952.3000000007</v>
      </c>
    </row>
    <row r="38" spans="1:4" x14ac:dyDescent="0.25">
      <c r="A38" s="137"/>
      <c r="B38" s="123"/>
      <c r="C38" s="123"/>
      <c r="D38" s="123"/>
    </row>
    <row r="40" spans="1:4" x14ac:dyDescent="0.25">
      <c r="A40" s="232" t="s">
        <v>229</v>
      </c>
      <c r="B40" s="48" t="s">
        <v>212</v>
      </c>
      <c r="C40" s="203" t="s">
        <v>214</v>
      </c>
      <c r="D40" s="48" t="s">
        <v>215</v>
      </c>
    </row>
    <row r="41" spans="1:4" x14ac:dyDescent="0.25">
      <c r="A41" s="233"/>
      <c r="B41" s="49" t="s">
        <v>230</v>
      </c>
      <c r="C41" s="220"/>
      <c r="D41" s="49" t="s">
        <v>216</v>
      </c>
    </row>
    <row r="42" spans="1:4" x14ac:dyDescent="0.25">
      <c r="A42" s="136"/>
      <c r="B42" s="59"/>
      <c r="C42" s="59"/>
      <c r="D42" s="59"/>
    </row>
    <row r="43" spans="1:4" x14ac:dyDescent="0.25">
      <c r="A43" s="135" t="s">
        <v>235</v>
      </c>
      <c r="B43" s="59">
        <f>+B44+B45</f>
        <v>0</v>
      </c>
      <c r="C43" s="59">
        <f t="shared" ref="C43:D43" si="2">+C44+C45</f>
        <v>0</v>
      </c>
      <c r="D43" s="59">
        <f t="shared" si="2"/>
        <v>0</v>
      </c>
    </row>
    <row r="44" spans="1:4" x14ac:dyDescent="0.25">
      <c r="A44" s="132" t="s">
        <v>236</v>
      </c>
      <c r="B44" s="59">
        <v>0</v>
      </c>
      <c r="C44" s="59">
        <v>0</v>
      </c>
      <c r="D44" s="59">
        <v>0</v>
      </c>
    </row>
    <row r="45" spans="1:4" x14ac:dyDescent="0.25">
      <c r="A45" s="132" t="s">
        <v>237</v>
      </c>
      <c r="B45" s="59">
        <v>0</v>
      </c>
      <c r="C45" s="59">
        <v>0</v>
      </c>
      <c r="D45" s="59">
        <v>0</v>
      </c>
    </row>
    <row r="46" spans="1:4" x14ac:dyDescent="0.25">
      <c r="A46" s="132" t="s">
        <v>238</v>
      </c>
      <c r="B46" s="59"/>
      <c r="C46" s="59"/>
      <c r="D46" s="59"/>
    </row>
    <row r="47" spans="1:4" x14ac:dyDescent="0.25">
      <c r="A47" s="135" t="s">
        <v>239</v>
      </c>
      <c r="B47" s="59">
        <f>+B48+B49</f>
        <v>0</v>
      </c>
      <c r="C47" s="59">
        <f t="shared" ref="C47:D47" si="3">+C48+C49</f>
        <v>0</v>
      </c>
      <c r="D47" s="59">
        <f t="shared" si="3"/>
        <v>0</v>
      </c>
    </row>
    <row r="48" spans="1:4" x14ac:dyDescent="0.25">
      <c r="A48" s="132" t="s">
        <v>240</v>
      </c>
      <c r="B48" s="59">
        <v>0</v>
      </c>
      <c r="C48" s="59">
        <v>0</v>
      </c>
      <c r="D48" s="59">
        <v>0</v>
      </c>
    </row>
    <row r="49" spans="1:4" x14ac:dyDescent="0.25">
      <c r="A49" s="132" t="s">
        <v>241</v>
      </c>
      <c r="B49" s="59">
        <v>0</v>
      </c>
      <c r="C49" s="59">
        <v>0</v>
      </c>
      <c r="D49" s="59">
        <v>0</v>
      </c>
    </row>
    <row r="50" spans="1:4" x14ac:dyDescent="0.25">
      <c r="A50" s="136"/>
      <c r="B50" s="59"/>
      <c r="C50" s="59"/>
      <c r="D50" s="59"/>
    </row>
    <row r="51" spans="1:4" x14ac:dyDescent="0.25">
      <c r="A51" s="239" t="s">
        <v>242</v>
      </c>
      <c r="B51" s="59">
        <f>+B43-B47</f>
        <v>0</v>
      </c>
      <c r="C51" s="59">
        <f t="shared" ref="C51:D51" si="4">+C43-C47</f>
        <v>0</v>
      </c>
      <c r="D51" s="59">
        <f t="shared" si="4"/>
        <v>0</v>
      </c>
    </row>
    <row r="52" spans="1:4" x14ac:dyDescent="0.25">
      <c r="A52" s="240"/>
      <c r="B52" s="58"/>
      <c r="C52" s="58"/>
      <c r="D52" s="58"/>
    </row>
    <row r="54" spans="1:4" x14ac:dyDescent="0.25">
      <c r="A54" s="232" t="s">
        <v>229</v>
      </c>
      <c r="B54" s="48" t="s">
        <v>212</v>
      </c>
      <c r="C54" s="203" t="s">
        <v>214</v>
      </c>
      <c r="D54" s="48" t="s">
        <v>215</v>
      </c>
    </row>
    <row r="55" spans="1:4" x14ac:dyDescent="0.25">
      <c r="A55" s="233"/>
      <c r="B55" s="49" t="s">
        <v>230</v>
      </c>
      <c r="C55" s="220"/>
      <c r="D55" s="49" t="s">
        <v>216</v>
      </c>
    </row>
    <row r="56" spans="1:4" x14ac:dyDescent="0.25">
      <c r="A56" s="136"/>
      <c r="B56" s="57"/>
      <c r="C56" s="57"/>
      <c r="D56" s="57"/>
    </row>
    <row r="57" spans="1:4" x14ac:dyDescent="0.25">
      <c r="A57" s="238" t="s">
        <v>218</v>
      </c>
      <c r="B57" s="57"/>
      <c r="C57" s="57"/>
      <c r="D57" s="57"/>
    </row>
    <row r="58" spans="1:4" x14ac:dyDescent="0.25">
      <c r="A58" s="238"/>
      <c r="B58" s="59">
        <f>+B11</f>
        <v>43080000</v>
      </c>
      <c r="C58" s="59">
        <f>+C11</f>
        <v>13396779.67</v>
      </c>
      <c r="D58" s="59">
        <f>+D11</f>
        <v>13396779.67</v>
      </c>
    </row>
    <row r="59" spans="1:4" x14ac:dyDescent="0.25">
      <c r="A59" s="134" t="s">
        <v>243</v>
      </c>
      <c r="B59" s="59">
        <f>+B60+B61</f>
        <v>0</v>
      </c>
      <c r="C59" s="59">
        <f t="shared" ref="C59:D59" si="5">+C60+C61</f>
        <v>0</v>
      </c>
      <c r="D59" s="59">
        <f t="shared" si="5"/>
        <v>0</v>
      </c>
    </row>
    <row r="60" spans="1:4" x14ac:dyDescent="0.25">
      <c r="A60" s="132" t="s">
        <v>244</v>
      </c>
      <c r="B60" s="59">
        <v>0</v>
      </c>
      <c r="C60" s="59">
        <v>0</v>
      </c>
      <c r="D60" s="59">
        <v>0</v>
      </c>
    </row>
    <row r="61" spans="1:4" x14ac:dyDescent="0.25">
      <c r="A61" s="132" t="s">
        <v>240</v>
      </c>
      <c r="B61" s="59">
        <v>0</v>
      </c>
      <c r="C61" s="59">
        <v>0</v>
      </c>
      <c r="D61" s="59">
        <v>0</v>
      </c>
    </row>
    <row r="62" spans="1:4" x14ac:dyDescent="0.25">
      <c r="A62" s="131"/>
      <c r="B62" s="59"/>
      <c r="C62" s="59"/>
      <c r="D62" s="59"/>
    </row>
    <row r="63" spans="1:4" x14ac:dyDescent="0.25">
      <c r="A63" s="131" t="s">
        <v>222</v>
      </c>
      <c r="B63" s="59">
        <v>43080000</v>
      </c>
      <c r="C63" s="59">
        <v>4360827.37</v>
      </c>
      <c r="D63" s="59">
        <v>4360827.37</v>
      </c>
    </row>
    <row r="64" spans="1:4" x14ac:dyDescent="0.25">
      <c r="A64" s="131"/>
      <c r="B64" s="59"/>
      <c r="C64" s="59"/>
      <c r="D64" s="59"/>
    </row>
    <row r="65" spans="1:7" x14ac:dyDescent="0.25">
      <c r="A65" s="131" t="s">
        <v>225</v>
      </c>
      <c r="B65" s="124">
        <v>0</v>
      </c>
      <c r="C65" s="59">
        <v>0</v>
      </c>
      <c r="D65" s="59">
        <f>+D21</f>
        <v>0</v>
      </c>
    </row>
    <row r="66" spans="1:7" x14ac:dyDescent="0.25">
      <c r="A66" s="131"/>
      <c r="B66" s="59"/>
      <c r="C66" s="59"/>
      <c r="D66" s="59"/>
    </row>
    <row r="67" spans="1:7" x14ac:dyDescent="0.25">
      <c r="A67" s="133" t="s">
        <v>245</v>
      </c>
      <c r="B67" s="59">
        <v>0</v>
      </c>
      <c r="C67" s="59">
        <v>9035952.3000000007</v>
      </c>
      <c r="D67" s="59">
        <v>9035952.3000000007</v>
      </c>
    </row>
    <row r="68" spans="1:7" x14ac:dyDescent="0.25">
      <c r="A68" s="133" t="s">
        <v>246</v>
      </c>
      <c r="B68" s="59">
        <v>0</v>
      </c>
      <c r="C68" s="59">
        <v>9035952.3000000007</v>
      </c>
      <c r="D68" s="59">
        <v>9035952.3000000007</v>
      </c>
      <c r="F68" s="43"/>
      <c r="G68" s="43"/>
    </row>
    <row r="69" spans="1:7" x14ac:dyDescent="0.25">
      <c r="A69" s="133" t="s">
        <v>247</v>
      </c>
      <c r="B69" s="59"/>
      <c r="C69" s="59"/>
      <c r="D69" s="59"/>
      <c r="F69" s="43"/>
      <c r="G69" s="43"/>
    </row>
    <row r="70" spans="1:7" x14ac:dyDescent="0.25">
      <c r="A70" s="139"/>
      <c r="B70" s="125"/>
      <c r="C70" s="125"/>
      <c r="D70" s="125"/>
      <c r="F70" s="43"/>
      <c r="G70" s="43"/>
    </row>
    <row r="71" spans="1:7" x14ac:dyDescent="0.25">
      <c r="F71" s="43">
        <v>3509765.97</v>
      </c>
      <c r="G71" s="43"/>
    </row>
    <row r="72" spans="1:7" x14ac:dyDescent="0.25">
      <c r="A72" s="232" t="s">
        <v>229</v>
      </c>
      <c r="B72" s="48" t="s">
        <v>212</v>
      </c>
      <c r="C72" s="203" t="s">
        <v>214</v>
      </c>
      <c r="D72" s="48" t="s">
        <v>215</v>
      </c>
      <c r="F72" s="43"/>
      <c r="G72" s="43"/>
    </row>
    <row r="73" spans="1:7" x14ac:dyDescent="0.25">
      <c r="A73" s="232"/>
      <c r="B73" s="48" t="s">
        <v>230</v>
      </c>
      <c r="C73" s="203"/>
      <c r="D73" s="48" t="s">
        <v>216</v>
      </c>
      <c r="F73" s="43"/>
      <c r="G73" s="43"/>
    </row>
    <row r="74" spans="1:7" x14ac:dyDescent="0.25">
      <c r="A74" s="136"/>
      <c r="B74" s="121"/>
      <c r="C74" s="126"/>
      <c r="D74" s="126"/>
      <c r="F74" s="43"/>
      <c r="G74" s="43"/>
    </row>
    <row r="75" spans="1:7" x14ac:dyDescent="0.25">
      <c r="A75" s="136" t="s">
        <v>219</v>
      </c>
      <c r="B75" s="122">
        <v>0</v>
      </c>
      <c r="C75" s="122">
        <v>0</v>
      </c>
      <c r="D75" s="122">
        <v>0</v>
      </c>
      <c r="F75" s="43">
        <v>12.88</v>
      </c>
      <c r="G75" s="43"/>
    </row>
    <row r="76" spans="1:7" x14ac:dyDescent="0.25">
      <c r="A76" s="136"/>
      <c r="B76" s="122"/>
      <c r="C76" s="122"/>
      <c r="D76" s="122"/>
      <c r="F76" s="43"/>
      <c r="G76" s="43"/>
    </row>
    <row r="77" spans="1:7" x14ac:dyDescent="0.25">
      <c r="A77" s="131" t="s">
        <v>470</v>
      </c>
      <c r="B77" s="122">
        <v>0</v>
      </c>
      <c r="C77" s="122">
        <v>0</v>
      </c>
      <c r="D77" s="122">
        <v>0</v>
      </c>
      <c r="F77" s="43"/>
      <c r="G77" s="43"/>
    </row>
    <row r="78" spans="1:7" x14ac:dyDescent="0.25">
      <c r="A78" s="132" t="s">
        <v>469</v>
      </c>
      <c r="B78" s="122">
        <v>0</v>
      </c>
      <c r="C78" s="20">
        <v>0</v>
      </c>
      <c r="D78" s="20">
        <v>0</v>
      </c>
      <c r="F78" s="43"/>
      <c r="G78" s="43"/>
    </row>
    <row r="79" spans="1:7" x14ac:dyDescent="0.25">
      <c r="A79" s="132" t="s">
        <v>241</v>
      </c>
      <c r="B79" s="122">
        <v>0</v>
      </c>
      <c r="C79" s="20">
        <v>0</v>
      </c>
      <c r="D79" s="20">
        <v>0</v>
      </c>
    </row>
    <row r="80" spans="1:7" x14ac:dyDescent="0.25">
      <c r="A80" s="131"/>
      <c r="B80" s="122"/>
      <c r="C80" s="20"/>
      <c r="D80" s="20"/>
    </row>
    <row r="81" spans="1:4" x14ac:dyDescent="0.25">
      <c r="A81" s="131" t="s">
        <v>223</v>
      </c>
      <c r="B81" s="122">
        <v>0</v>
      </c>
      <c r="C81" s="20">
        <v>0</v>
      </c>
      <c r="D81" s="20">
        <v>0</v>
      </c>
    </row>
    <row r="82" spans="1:4" x14ac:dyDescent="0.25">
      <c r="A82" s="131"/>
      <c r="B82" s="122"/>
      <c r="C82" s="20"/>
      <c r="D82" s="20"/>
    </row>
    <row r="83" spans="1:4" x14ac:dyDescent="0.25">
      <c r="A83" s="131" t="s">
        <v>248</v>
      </c>
      <c r="B83" s="127">
        <v>0</v>
      </c>
      <c r="C83" s="20">
        <v>0</v>
      </c>
      <c r="D83" s="20">
        <v>0</v>
      </c>
    </row>
    <row r="84" spans="1:4" x14ac:dyDescent="0.25">
      <c r="A84" s="131"/>
      <c r="B84" s="122"/>
      <c r="C84" s="20"/>
      <c r="D84" s="20"/>
    </row>
    <row r="85" spans="1:4" x14ac:dyDescent="0.25">
      <c r="A85" s="133" t="s">
        <v>249</v>
      </c>
      <c r="B85" s="128">
        <v>0</v>
      </c>
      <c r="C85" s="128">
        <v>0</v>
      </c>
      <c r="D85" s="128">
        <v>0</v>
      </c>
    </row>
    <row r="86" spans="1:4" x14ac:dyDescent="0.25">
      <c r="A86" s="133" t="s">
        <v>471</v>
      </c>
      <c r="B86" s="122">
        <v>0</v>
      </c>
      <c r="C86" s="122">
        <v>0</v>
      </c>
      <c r="D86" s="122">
        <v>0</v>
      </c>
    </row>
    <row r="87" spans="1:4" x14ac:dyDescent="0.25">
      <c r="A87" s="133"/>
      <c r="B87" s="122"/>
      <c r="C87" s="122"/>
      <c r="D87" s="122"/>
    </row>
    <row r="88" spans="1:4" x14ac:dyDescent="0.25">
      <c r="A88" s="139"/>
      <c r="B88" s="129"/>
      <c r="C88" s="130"/>
      <c r="D88" s="130"/>
    </row>
  </sheetData>
  <mergeCells count="20">
    <mergeCell ref="A40:A41"/>
    <mergeCell ref="A54:A55"/>
    <mergeCell ref="A72:A73"/>
    <mergeCell ref="A2:D2"/>
    <mergeCell ref="A3:D3"/>
    <mergeCell ref="A4:D4"/>
    <mergeCell ref="A5:D5"/>
    <mergeCell ref="A6:D6"/>
    <mergeCell ref="C72:C73"/>
    <mergeCell ref="A57:A58"/>
    <mergeCell ref="C40:C41"/>
    <mergeCell ref="C54:C55"/>
    <mergeCell ref="A51:A52"/>
    <mergeCell ref="A1:D1"/>
    <mergeCell ref="A30:D30"/>
    <mergeCell ref="B22:B23"/>
    <mergeCell ref="C22:C23"/>
    <mergeCell ref="D22:D23"/>
    <mergeCell ref="C8:C9"/>
    <mergeCell ref="A8:A9"/>
  </mergeCells>
  <printOptions horizontalCentered="1" verticalCentered="1"/>
  <pageMargins left="0.70866141732283472" right="0.70866141732283472" top="0.74803149606299213" bottom="1.1417322834645669" header="0.31496062992125984" footer="0.31496062992125984"/>
  <pageSetup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5"/>
  <sheetViews>
    <sheetView topLeftCell="A58" workbookViewId="0">
      <selection activeCell="A71" sqref="A71"/>
    </sheetView>
  </sheetViews>
  <sheetFormatPr baseColWidth="10" defaultRowHeight="15" x14ac:dyDescent="0.25"/>
  <cols>
    <col min="1" max="1" width="101.7109375" style="113" bestFit="1" customWidth="1"/>
    <col min="2" max="2" width="13" style="113" customWidth="1"/>
    <col min="3" max="3" width="16" style="113" customWidth="1"/>
    <col min="4" max="4" width="13" style="113" customWidth="1"/>
    <col min="5" max="5" width="14" style="113" customWidth="1"/>
    <col min="6" max="6" width="13.42578125" style="113" customWidth="1"/>
    <col min="7" max="7" width="15.42578125" style="113" customWidth="1"/>
    <col min="8" max="8" width="13.7109375" bestFit="1" customWidth="1"/>
  </cols>
  <sheetData>
    <row r="2" spans="1:7" x14ac:dyDescent="0.25">
      <c r="A2" s="234" t="s">
        <v>425</v>
      </c>
      <c r="B2" s="221"/>
      <c r="C2" s="221"/>
      <c r="D2" s="221"/>
      <c r="E2" s="221"/>
      <c r="F2" s="221"/>
      <c r="G2" s="235"/>
    </row>
    <row r="3" spans="1:7" s="33" customFormat="1" x14ac:dyDescent="0.25">
      <c r="A3" s="232" t="s">
        <v>428</v>
      </c>
      <c r="B3" s="203"/>
      <c r="C3" s="203"/>
      <c r="D3" s="203"/>
      <c r="E3" s="203"/>
      <c r="F3" s="203"/>
      <c r="G3" s="236"/>
    </row>
    <row r="4" spans="1:7" x14ac:dyDescent="0.25">
      <c r="A4" s="232" t="s">
        <v>433</v>
      </c>
      <c r="B4" s="203"/>
      <c r="C4" s="203"/>
      <c r="D4" s="203"/>
      <c r="E4" s="203"/>
      <c r="F4" s="203"/>
      <c r="G4" s="236"/>
    </row>
    <row r="5" spans="1:7" x14ac:dyDescent="0.25">
      <c r="A5" s="232" t="s">
        <v>455</v>
      </c>
      <c r="B5" s="203"/>
      <c r="C5" s="203"/>
      <c r="D5" s="203"/>
      <c r="E5" s="203"/>
      <c r="F5" s="203"/>
      <c r="G5" s="236"/>
    </row>
    <row r="6" spans="1:7" x14ac:dyDescent="0.25">
      <c r="A6" s="233" t="s">
        <v>0</v>
      </c>
      <c r="B6" s="220"/>
      <c r="C6" s="220"/>
      <c r="D6" s="220"/>
      <c r="E6" s="220"/>
      <c r="F6" s="220"/>
      <c r="G6" s="237"/>
    </row>
    <row r="7" spans="1:7" x14ac:dyDescent="0.25">
      <c r="A7" s="221" t="s">
        <v>229</v>
      </c>
      <c r="B7" s="203" t="s">
        <v>250</v>
      </c>
      <c r="C7" s="203"/>
      <c r="D7" s="203"/>
      <c r="E7" s="203"/>
      <c r="F7" s="203"/>
      <c r="G7" s="203" t="s">
        <v>251</v>
      </c>
    </row>
    <row r="8" spans="1:7" x14ac:dyDescent="0.25">
      <c r="A8" s="203"/>
      <c r="B8" s="203" t="s">
        <v>253</v>
      </c>
      <c r="C8" s="61" t="s">
        <v>254</v>
      </c>
      <c r="D8" s="203" t="s">
        <v>256</v>
      </c>
      <c r="E8" s="203" t="s">
        <v>214</v>
      </c>
      <c r="F8" s="203" t="s">
        <v>257</v>
      </c>
      <c r="G8" s="203"/>
    </row>
    <row r="9" spans="1:7" x14ac:dyDescent="0.25">
      <c r="A9" s="61" t="s">
        <v>252</v>
      </c>
      <c r="B9" s="203"/>
      <c r="C9" s="61" t="s">
        <v>255</v>
      </c>
      <c r="D9" s="203"/>
      <c r="E9" s="203"/>
      <c r="F9" s="203"/>
      <c r="G9" s="203"/>
    </row>
    <row r="10" spans="1:7" x14ac:dyDescent="0.25">
      <c r="A10" s="75"/>
      <c r="B10" s="31"/>
      <c r="C10" s="23"/>
      <c r="D10" s="31"/>
      <c r="E10" s="23"/>
      <c r="F10" s="31"/>
      <c r="G10" s="32"/>
    </row>
    <row r="11" spans="1:7" x14ac:dyDescent="0.25">
      <c r="A11" s="156" t="s">
        <v>258</v>
      </c>
      <c r="B11" s="157"/>
      <c r="C11" s="158"/>
      <c r="D11" s="157"/>
      <c r="E11" s="158"/>
      <c r="F11" s="157"/>
      <c r="G11" s="159"/>
    </row>
    <row r="12" spans="1:7" x14ac:dyDescent="0.25">
      <c r="A12" s="160" t="s">
        <v>259</v>
      </c>
      <c r="B12" s="71">
        <v>0</v>
      </c>
      <c r="C12" s="69">
        <v>0</v>
      </c>
      <c r="D12" s="71">
        <v>0</v>
      </c>
      <c r="E12" s="69">
        <v>0</v>
      </c>
      <c r="F12" s="71">
        <v>0</v>
      </c>
      <c r="G12" s="161">
        <v>0</v>
      </c>
    </row>
    <row r="13" spans="1:7" x14ac:dyDescent="0.25">
      <c r="A13" s="160" t="s">
        <v>260</v>
      </c>
      <c r="B13" s="71">
        <v>0</v>
      </c>
      <c r="C13" s="69">
        <v>0</v>
      </c>
      <c r="D13" s="71">
        <v>0</v>
      </c>
      <c r="E13" s="69">
        <v>0</v>
      </c>
      <c r="F13" s="71">
        <v>0</v>
      </c>
      <c r="G13" s="161">
        <v>0</v>
      </c>
    </row>
    <row r="14" spans="1:7" x14ac:dyDescent="0.25">
      <c r="A14" s="160" t="s">
        <v>261</v>
      </c>
      <c r="B14" s="71">
        <v>0</v>
      </c>
      <c r="C14" s="69">
        <v>0</v>
      </c>
      <c r="D14" s="71">
        <v>0</v>
      </c>
      <c r="E14" s="69">
        <v>0</v>
      </c>
      <c r="F14" s="71">
        <v>0</v>
      </c>
      <c r="G14" s="161">
        <v>0</v>
      </c>
    </row>
    <row r="15" spans="1:7" x14ac:dyDescent="0.25">
      <c r="A15" s="160" t="s">
        <v>262</v>
      </c>
      <c r="B15" s="71">
        <v>0</v>
      </c>
      <c r="C15" s="69">
        <v>0</v>
      </c>
      <c r="D15" s="71">
        <f>+B15</f>
        <v>0</v>
      </c>
      <c r="E15" s="71">
        <v>0</v>
      </c>
      <c r="F15" s="71">
        <f t="shared" ref="F15" si="0">+E15</f>
        <v>0</v>
      </c>
      <c r="G15" s="161">
        <f>-(+B15-E15)</f>
        <v>0</v>
      </c>
    </row>
    <row r="16" spans="1:7" x14ac:dyDescent="0.25">
      <c r="A16" s="160" t="s">
        <v>263</v>
      </c>
      <c r="B16" s="71">
        <v>0</v>
      </c>
      <c r="C16" s="71">
        <v>405000</v>
      </c>
      <c r="D16" s="71">
        <v>405000</v>
      </c>
      <c r="E16" s="71">
        <v>94085.87</v>
      </c>
      <c r="F16" s="71">
        <v>94085.87</v>
      </c>
      <c r="G16" s="161">
        <v>94085.87</v>
      </c>
    </row>
    <row r="17" spans="1:10" x14ac:dyDescent="0.25">
      <c r="A17" s="160" t="s">
        <v>264</v>
      </c>
      <c r="B17" s="71">
        <v>0</v>
      </c>
      <c r="C17" s="69">
        <v>0</v>
      </c>
      <c r="D17" s="71">
        <f>+B17</f>
        <v>0</v>
      </c>
      <c r="E17" s="71">
        <v>0</v>
      </c>
      <c r="F17" s="71">
        <v>0</v>
      </c>
      <c r="G17" s="161">
        <f>+B17-E17</f>
        <v>0</v>
      </c>
    </row>
    <row r="18" spans="1:10" x14ac:dyDescent="0.25">
      <c r="A18" s="160" t="s">
        <v>265</v>
      </c>
      <c r="B18" s="71">
        <v>0</v>
      </c>
      <c r="C18" s="69">
        <v>15000</v>
      </c>
      <c r="D18" s="71">
        <v>15000</v>
      </c>
      <c r="E18" s="71">
        <v>7500</v>
      </c>
      <c r="F18" s="71">
        <v>7500</v>
      </c>
      <c r="G18" s="161">
        <v>7500</v>
      </c>
    </row>
    <row r="19" spans="1:10" x14ac:dyDescent="0.25">
      <c r="A19" s="160" t="s">
        <v>472</v>
      </c>
      <c r="B19" s="71">
        <v>0</v>
      </c>
      <c r="C19" s="71">
        <v>0</v>
      </c>
      <c r="D19" s="71">
        <f>+B19</f>
        <v>0</v>
      </c>
      <c r="E19" s="71">
        <v>0</v>
      </c>
      <c r="F19" s="71">
        <v>0</v>
      </c>
      <c r="G19" s="161">
        <f>-(+B19-E19)</f>
        <v>0</v>
      </c>
      <c r="H19" s="13" t="s">
        <v>427</v>
      </c>
    </row>
    <row r="20" spans="1:10" x14ac:dyDescent="0.25">
      <c r="A20" s="162" t="s">
        <v>266</v>
      </c>
      <c r="B20" s="71">
        <v>0</v>
      </c>
      <c r="C20" s="69">
        <v>0</v>
      </c>
      <c r="D20" s="71">
        <f>+B20</f>
        <v>0</v>
      </c>
      <c r="E20" s="71">
        <v>0</v>
      </c>
      <c r="F20" s="71">
        <v>0</v>
      </c>
      <c r="G20" s="161">
        <f>+D20-F20</f>
        <v>0</v>
      </c>
    </row>
    <row r="21" spans="1:10" x14ac:dyDescent="0.25">
      <c r="A21" s="162" t="s">
        <v>267</v>
      </c>
      <c r="B21" s="71">
        <v>0</v>
      </c>
      <c r="C21" s="69">
        <v>0</v>
      </c>
      <c r="D21" s="71">
        <v>0</v>
      </c>
      <c r="E21" s="69">
        <v>0</v>
      </c>
      <c r="F21" s="71">
        <v>0</v>
      </c>
      <c r="G21" s="161">
        <v>0</v>
      </c>
    </row>
    <row r="22" spans="1:10" x14ac:dyDescent="0.25">
      <c r="A22" s="162" t="s">
        <v>268</v>
      </c>
      <c r="B22" s="71">
        <v>0</v>
      </c>
      <c r="C22" s="69">
        <v>0</v>
      </c>
      <c r="D22" s="71">
        <v>0</v>
      </c>
      <c r="E22" s="69">
        <v>0</v>
      </c>
      <c r="F22" s="71">
        <v>0</v>
      </c>
      <c r="G22" s="161">
        <v>0</v>
      </c>
      <c r="I22" s="19" t="s">
        <v>427</v>
      </c>
      <c r="J22" s="13" t="s">
        <v>427</v>
      </c>
    </row>
    <row r="23" spans="1:10" x14ac:dyDescent="0.25">
      <c r="A23" s="162" t="s">
        <v>269</v>
      </c>
      <c r="B23" s="71">
        <v>0</v>
      </c>
      <c r="C23" s="69">
        <v>0</v>
      </c>
      <c r="D23" s="71">
        <v>0</v>
      </c>
      <c r="E23" s="69">
        <v>0</v>
      </c>
      <c r="F23" s="71">
        <v>0</v>
      </c>
      <c r="G23" s="161">
        <v>0</v>
      </c>
    </row>
    <row r="24" spans="1:10" x14ac:dyDescent="0.25">
      <c r="A24" s="162" t="s">
        <v>270</v>
      </c>
      <c r="B24" s="71">
        <v>0</v>
      </c>
      <c r="C24" s="69">
        <v>0</v>
      </c>
      <c r="D24" s="71">
        <v>0</v>
      </c>
      <c r="E24" s="69">
        <v>0</v>
      </c>
      <c r="F24" s="71">
        <v>0</v>
      </c>
      <c r="G24" s="161">
        <v>0</v>
      </c>
    </row>
    <row r="25" spans="1:10" x14ac:dyDescent="0.25">
      <c r="A25" s="162" t="s">
        <v>473</v>
      </c>
      <c r="B25" s="163">
        <v>0</v>
      </c>
      <c r="C25" s="163">
        <v>0</v>
      </c>
      <c r="D25" s="163">
        <v>0</v>
      </c>
      <c r="E25" s="163">
        <v>0</v>
      </c>
      <c r="F25" s="163">
        <v>0</v>
      </c>
      <c r="G25" s="163">
        <v>0</v>
      </c>
    </row>
    <row r="26" spans="1:10" x14ac:dyDescent="0.25">
      <c r="A26" s="162" t="s">
        <v>474</v>
      </c>
      <c r="B26" s="163">
        <v>0</v>
      </c>
      <c r="C26" s="163">
        <v>0</v>
      </c>
      <c r="D26" s="163">
        <v>0</v>
      </c>
      <c r="E26" s="163">
        <v>0</v>
      </c>
      <c r="F26" s="163">
        <v>0</v>
      </c>
      <c r="G26" s="163">
        <v>0</v>
      </c>
    </row>
    <row r="27" spans="1:10" x14ac:dyDescent="0.25">
      <c r="A27" s="162" t="s">
        <v>271</v>
      </c>
      <c r="B27" s="163">
        <v>0</v>
      </c>
      <c r="C27" s="163">
        <v>0</v>
      </c>
      <c r="D27" s="163">
        <v>0</v>
      </c>
      <c r="E27" s="163">
        <v>0</v>
      </c>
      <c r="F27" s="163">
        <v>0</v>
      </c>
      <c r="G27" s="163">
        <v>0</v>
      </c>
    </row>
    <row r="28" spans="1:10" x14ac:dyDescent="0.25">
      <c r="A28" s="162" t="s">
        <v>272</v>
      </c>
      <c r="B28" s="163">
        <v>0</v>
      </c>
      <c r="C28" s="163">
        <v>0</v>
      </c>
      <c r="D28" s="163">
        <v>0</v>
      </c>
      <c r="E28" s="163">
        <v>0</v>
      </c>
      <c r="F28" s="163">
        <v>0</v>
      </c>
      <c r="G28" s="163">
        <v>0</v>
      </c>
    </row>
    <row r="29" spans="1:10" x14ac:dyDescent="0.25">
      <c r="A29" s="162" t="s">
        <v>273</v>
      </c>
      <c r="B29" s="71">
        <v>0</v>
      </c>
      <c r="C29" s="69">
        <v>0</v>
      </c>
      <c r="D29" s="71">
        <v>0</v>
      </c>
      <c r="E29" s="69">
        <v>0</v>
      </c>
      <c r="F29" s="71">
        <v>0</v>
      </c>
      <c r="G29" s="161">
        <v>0</v>
      </c>
    </row>
    <row r="30" spans="1:10" x14ac:dyDescent="0.25">
      <c r="A30" s="162" t="s">
        <v>475</v>
      </c>
      <c r="B30" s="71">
        <v>0</v>
      </c>
      <c r="C30" s="69">
        <v>0</v>
      </c>
      <c r="D30" s="71">
        <v>0</v>
      </c>
      <c r="E30" s="69">
        <v>0</v>
      </c>
      <c r="F30" s="71">
        <v>0</v>
      </c>
      <c r="G30" s="161">
        <v>0</v>
      </c>
    </row>
    <row r="31" spans="1:10" x14ac:dyDescent="0.25">
      <c r="A31" s="160" t="s">
        <v>476</v>
      </c>
      <c r="B31" s="71">
        <v>0</v>
      </c>
      <c r="C31" s="69">
        <v>0</v>
      </c>
      <c r="D31" s="71">
        <v>0</v>
      </c>
      <c r="E31" s="69">
        <v>0</v>
      </c>
      <c r="F31" s="71">
        <v>0</v>
      </c>
      <c r="G31" s="161">
        <v>0</v>
      </c>
    </row>
    <row r="32" spans="1:10" x14ac:dyDescent="0.25">
      <c r="A32" s="162" t="s">
        <v>274</v>
      </c>
      <c r="B32" s="163">
        <v>0</v>
      </c>
      <c r="C32" s="163">
        <v>0</v>
      </c>
      <c r="D32" s="163">
        <v>0</v>
      </c>
      <c r="E32" s="163">
        <v>0</v>
      </c>
      <c r="F32" s="163">
        <v>0</v>
      </c>
      <c r="G32" s="163">
        <v>0</v>
      </c>
    </row>
    <row r="33" spans="1:7" x14ac:dyDescent="0.25">
      <c r="A33" s="162" t="s">
        <v>275</v>
      </c>
      <c r="B33" s="163">
        <v>0</v>
      </c>
      <c r="C33" s="163">
        <v>0</v>
      </c>
      <c r="D33" s="163">
        <v>0</v>
      </c>
      <c r="E33" s="163">
        <v>0</v>
      </c>
      <c r="F33" s="163">
        <v>0</v>
      </c>
      <c r="G33" s="163">
        <v>0</v>
      </c>
    </row>
    <row r="34" spans="1:7" x14ac:dyDescent="0.25">
      <c r="A34" s="162" t="s">
        <v>276</v>
      </c>
      <c r="B34" s="71">
        <f t="shared" ref="B34:G34" si="1">SUM(B36:B36)</f>
        <v>0</v>
      </c>
      <c r="C34" s="69">
        <f t="shared" si="1"/>
        <v>0</v>
      </c>
      <c r="D34" s="71">
        <f t="shared" si="1"/>
        <v>0</v>
      </c>
      <c r="E34" s="69">
        <f t="shared" si="1"/>
        <v>0</v>
      </c>
      <c r="F34" s="71">
        <f t="shared" si="1"/>
        <v>0</v>
      </c>
      <c r="G34" s="161">
        <f t="shared" si="1"/>
        <v>0</v>
      </c>
    </row>
    <row r="35" spans="1:7" x14ac:dyDescent="0.25">
      <c r="A35" s="162" t="s">
        <v>477</v>
      </c>
      <c r="B35" s="71">
        <v>0</v>
      </c>
      <c r="C35" s="69">
        <v>0</v>
      </c>
      <c r="D35" s="71">
        <v>0</v>
      </c>
      <c r="E35" s="69">
        <v>0</v>
      </c>
      <c r="F35" s="71">
        <v>0</v>
      </c>
      <c r="G35" s="161">
        <v>0</v>
      </c>
    </row>
    <row r="36" spans="1:7" x14ac:dyDescent="0.25">
      <c r="A36" s="162" t="s">
        <v>277</v>
      </c>
      <c r="B36" s="71">
        <v>0</v>
      </c>
      <c r="C36" s="69">
        <v>0</v>
      </c>
      <c r="D36" s="71">
        <v>0</v>
      </c>
      <c r="E36" s="69">
        <v>0</v>
      </c>
      <c r="F36" s="71">
        <v>0</v>
      </c>
      <c r="G36" s="161">
        <v>0</v>
      </c>
    </row>
    <row r="37" spans="1:7" x14ac:dyDescent="0.25">
      <c r="A37" s="160" t="s">
        <v>278</v>
      </c>
      <c r="B37" s="164">
        <v>43080000</v>
      </c>
      <c r="C37" s="165">
        <v>0</v>
      </c>
      <c r="D37" s="164">
        <v>43080000</v>
      </c>
      <c r="E37" s="165">
        <v>13256787.279999999</v>
      </c>
      <c r="F37" s="164">
        <v>13256787.279999999</v>
      </c>
      <c r="G37" s="166">
        <v>-29823212.719999999</v>
      </c>
    </row>
    <row r="38" spans="1:7" x14ac:dyDescent="0.25">
      <c r="A38" s="160" t="s">
        <v>279</v>
      </c>
      <c r="B38" s="71">
        <v>0</v>
      </c>
      <c r="C38" s="69">
        <v>4000000</v>
      </c>
      <c r="D38" s="71">
        <v>4000000</v>
      </c>
      <c r="E38" s="69">
        <v>38406.519999999997</v>
      </c>
      <c r="F38" s="71">
        <v>38406.519999999997</v>
      </c>
      <c r="G38" s="161">
        <v>38406.519999999997</v>
      </c>
    </row>
    <row r="39" spans="1:7" x14ac:dyDescent="0.25">
      <c r="A39" s="162" t="s">
        <v>280</v>
      </c>
      <c r="B39" s="71">
        <v>0</v>
      </c>
      <c r="C39" s="69">
        <v>4000000</v>
      </c>
      <c r="D39" s="71">
        <v>4000000</v>
      </c>
      <c r="E39" s="69">
        <v>38406.519999999997</v>
      </c>
      <c r="F39" s="71">
        <v>38406.519999999997</v>
      </c>
      <c r="G39" s="161">
        <v>38406.519999999997</v>
      </c>
    </row>
    <row r="40" spans="1:7" x14ac:dyDescent="0.25">
      <c r="A40" s="160" t="s">
        <v>281</v>
      </c>
      <c r="B40" s="71">
        <f>+B41+B42</f>
        <v>0</v>
      </c>
      <c r="C40" s="69">
        <f t="shared" ref="C40:G40" si="2">+C41+C42</f>
        <v>0</v>
      </c>
      <c r="D40" s="71">
        <f t="shared" si="2"/>
        <v>0</v>
      </c>
      <c r="E40" s="69">
        <f t="shared" si="2"/>
        <v>0</v>
      </c>
      <c r="F40" s="71">
        <f t="shared" si="2"/>
        <v>0</v>
      </c>
      <c r="G40" s="161">
        <f t="shared" si="2"/>
        <v>0</v>
      </c>
    </row>
    <row r="41" spans="1:7" x14ac:dyDescent="0.25">
      <c r="A41" s="162" t="s">
        <v>282</v>
      </c>
      <c r="B41" s="71">
        <v>0</v>
      </c>
      <c r="C41" s="69">
        <v>0</v>
      </c>
      <c r="D41" s="71">
        <v>0</v>
      </c>
      <c r="E41" s="69">
        <v>0</v>
      </c>
      <c r="F41" s="71">
        <v>0</v>
      </c>
      <c r="G41" s="161">
        <v>0</v>
      </c>
    </row>
    <row r="42" spans="1:7" x14ac:dyDescent="0.25">
      <c r="A42" s="162" t="s">
        <v>283</v>
      </c>
      <c r="B42" s="71">
        <v>0</v>
      </c>
      <c r="C42" s="69">
        <v>0</v>
      </c>
      <c r="D42" s="71">
        <v>0</v>
      </c>
      <c r="E42" s="69">
        <v>0</v>
      </c>
      <c r="F42" s="71">
        <v>0</v>
      </c>
      <c r="G42" s="161">
        <v>0</v>
      </c>
    </row>
    <row r="43" spans="1:7" x14ac:dyDescent="0.25">
      <c r="A43" s="156" t="s">
        <v>478</v>
      </c>
      <c r="B43" s="163">
        <f>+B12+B13+B14+B15+B17+B18+B19+B31+B37+B38+B40+B16</f>
        <v>43080000</v>
      </c>
      <c r="C43" s="163">
        <f t="shared" ref="C43:G43" si="3">+C12+C13+C14+C15+C17+C18+C19+C31+C37+C38+C40+C16</f>
        <v>4420000</v>
      </c>
      <c r="D43" s="163">
        <f t="shared" si="3"/>
        <v>47500000</v>
      </c>
      <c r="E43" s="163">
        <f t="shared" si="3"/>
        <v>13396779.669999998</v>
      </c>
      <c r="F43" s="163">
        <f t="shared" si="3"/>
        <v>13396779.669999998</v>
      </c>
      <c r="G43" s="163">
        <f t="shared" si="3"/>
        <v>-29683220.329999998</v>
      </c>
    </row>
    <row r="44" spans="1:7" x14ac:dyDescent="0.25">
      <c r="A44" s="156" t="s">
        <v>479</v>
      </c>
      <c r="B44" s="70"/>
      <c r="C44" s="71"/>
      <c r="D44" s="69"/>
      <c r="E44" s="71"/>
      <c r="F44" s="69"/>
      <c r="G44" s="71"/>
    </row>
    <row r="45" spans="1:7" x14ac:dyDescent="0.25">
      <c r="A45" s="156" t="s">
        <v>284</v>
      </c>
      <c r="B45" s="167"/>
      <c r="C45" s="168"/>
      <c r="D45" s="169"/>
      <c r="E45" s="168"/>
      <c r="F45" s="169"/>
      <c r="G45" s="168"/>
    </row>
    <row r="46" spans="1:7" x14ac:dyDescent="0.25">
      <c r="A46" s="160" t="s">
        <v>285</v>
      </c>
      <c r="B46" s="70">
        <f t="shared" ref="B46:G46" si="4">SUM(B47:B54)</f>
        <v>0</v>
      </c>
      <c r="C46" s="70">
        <f t="shared" si="4"/>
        <v>0</v>
      </c>
      <c r="D46" s="70">
        <f t="shared" si="4"/>
        <v>0</v>
      </c>
      <c r="E46" s="70">
        <f t="shared" si="4"/>
        <v>0</v>
      </c>
      <c r="F46" s="70">
        <f t="shared" si="4"/>
        <v>0</v>
      </c>
      <c r="G46" s="71">
        <f t="shared" si="4"/>
        <v>0</v>
      </c>
    </row>
    <row r="47" spans="1:7" x14ac:dyDescent="0.25">
      <c r="A47" s="162" t="s">
        <v>480</v>
      </c>
      <c r="B47" s="70">
        <v>0</v>
      </c>
      <c r="C47" s="70">
        <v>0</v>
      </c>
      <c r="D47" s="70">
        <v>0</v>
      </c>
      <c r="E47" s="70">
        <v>0</v>
      </c>
      <c r="F47" s="70">
        <v>0</v>
      </c>
      <c r="G47" s="71">
        <v>0</v>
      </c>
    </row>
    <row r="48" spans="1:7" x14ac:dyDescent="0.25">
      <c r="A48" s="162" t="s">
        <v>481</v>
      </c>
      <c r="B48" s="70">
        <v>0</v>
      </c>
      <c r="C48" s="70">
        <v>0</v>
      </c>
      <c r="D48" s="70">
        <v>0</v>
      </c>
      <c r="E48" s="70">
        <v>0</v>
      </c>
      <c r="F48" s="70">
        <v>0</v>
      </c>
      <c r="G48" s="71">
        <v>0</v>
      </c>
    </row>
    <row r="49" spans="1:7" x14ac:dyDescent="0.25">
      <c r="A49" s="162" t="s">
        <v>482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1">
        <v>0</v>
      </c>
    </row>
    <row r="50" spans="1:7" x14ac:dyDescent="0.25">
      <c r="A50" s="162" t="s">
        <v>483</v>
      </c>
      <c r="B50" s="70">
        <v>0</v>
      </c>
      <c r="C50" s="70">
        <v>0</v>
      </c>
      <c r="D50" s="70">
        <v>0</v>
      </c>
      <c r="E50" s="70">
        <v>0</v>
      </c>
      <c r="F50" s="70">
        <v>0</v>
      </c>
      <c r="G50" s="71">
        <v>0</v>
      </c>
    </row>
    <row r="51" spans="1:7" x14ac:dyDescent="0.25">
      <c r="A51" s="162" t="s">
        <v>286</v>
      </c>
      <c r="B51" s="70">
        <v>0</v>
      </c>
      <c r="C51" s="70">
        <v>0</v>
      </c>
      <c r="D51" s="70">
        <v>0</v>
      </c>
      <c r="E51" s="70">
        <v>0</v>
      </c>
      <c r="F51" s="70">
        <v>0</v>
      </c>
      <c r="G51" s="71">
        <v>0</v>
      </c>
    </row>
    <row r="52" spans="1:7" x14ac:dyDescent="0.25">
      <c r="A52" s="162" t="s">
        <v>484</v>
      </c>
      <c r="B52" s="70">
        <v>0</v>
      </c>
      <c r="C52" s="70">
        <v>0</v>
      </c>
      <c r="D52" s="70">
        <v>0</v>
      </c>
      <c r="E52" s="70">
        <v>0</v>
      </c>
      <c r="F52" s="70">
        <v>0</v>
      </c>
      <c r="G52" s="71">
        <v>0</v>
      </c>
    </row>
    <row r="53" spans="1:7" x14ac:dyDescent="0.25">
      <c r="A53" s="162" t="s">
        <v>485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1">
        <v>0</v>
      </c>
    </row>
    <row r="54" spans="1:7" x14ac:dyDescent="0.25">
      <c r="A54" s="162" t="s">
        <v>486</v>
      </c>
      <c r="B54" s="70">
        <v>0</v>
      </c>
      <c r="C54" s="70">
        <v>0</v>
      </c>
      <c r="D54" s="70">
        <v>0</v>
      </c>
      <c r="E54" s="70">
        <v>0</v>
      </c>
      <c r="F54" s="70">
        <v>0</v>
      </c>
      <c r="G54" s="71">
        <v>0</v>
      </c>
    </row>
    <row r="55" spans="1:7" x14ac:dyDescent="0.25">
      <c r="A55" s="162" t="s">
        <v>287</v>
      </c>
      <c r="B55" s="70">
        <f>SUM(B56:B59)</f>
        <v>0</v>
      </c>
      <c r="C55" s="70">
        <f t="shared" ref="C55:F55" si="5">SUM(C56:C59)</f>
        <v>0</v>
      </c>
      <c r="D55" s="70">
        <f t="shared" si="5"/>
        <v>0</v>
      </c>
      <c r="E55" s="70">
        <f t="shared" si="5"/>
        <v>0</v>
      </c>
      <c r="F55" s="70">
        <f t="shared" si="5"/>
        <v>0</v>
      </c>
      <c r="G55" s="71">
        <f>+C55</f>
        <v>0</v>
      </c>
    </row>
    <row r="56" spans="1:7" x14ac:dyDescent="0.25">
      <c r="A56" s="162" t="s">
        <v>288</v>
      </c>
      <c r="B56" s="70">
        <v>0</v>
      </c>
      <c r="C56" s="70">
        <v>0</v>
      </c>
      <c r="D56" s="70">
        <v>0</v>
      </c>
      <c r="E56" s="70">
        <v>0</v>
      </c>
      <c r="F56" s="70">
        <v>0</v>
      </c>
      <c r="G56" s="71">
        <v>0</v>
      </c>
    </row>
    <row r="57" spans="1:7" x14ac:dyDescent="0.25">
      <c r="A57" s="162" t="s">
        <v>289</v>
      </c>
      <c r="B57" s="70">
        <v>0</v>
      </c>
      <c r="C57" s="70">
        <v>0</v>
      </c>
      <c r="D57" s="70">
        <v>0</v>
      </c>
      <c r="E57" s="70">
        <v>0</v>
      </c>
      <c r="F57" s="70">
        <v>0</v>
      </c>
      <c r="G57" s="71">
        <v>0</v>
      </c>
    </row>
    <row r="58" spans="1:7" x14ac:dyDescent="0.25">
      <c r="A58" s="162" t="s">
        <v>290</v>
      </c>
      <c r="B58" s="70">
        <v>0</v>
      </c>
      <c r="C58" s="70">
        <v>0</v>
      </c>
      <c r="D58" s="70">
        <v>0</v>
      </c>
      <c r="E58" s="70">
        <v>0</v>
      </c>
      <c r="F58" s="70">
        <v>0</v>
      </c>
      <c r="G58" s="71">
        <v>0</v>
      </c>
    </row>
    <row r="59" spans="1:7" x14ac:dyDescent="0.25">
      <c r="A59" s="162" t="s">
        <v>291</v>
      </c>
      <c r="B59" s="70">
        <v>0</v>
      </c>
      <c r="C59" s="70">
        <v>0</v>
      </c>
      <c r="D59" s="70">
        <v>0</v>
      </c>
      <c r="E59" s="70">
        <v>0</v>
      </c>
      <c r="F59" s="70">
        <v>0</v>
      </c>
      <c r="G59" s="71">
        <f>+C59</f>
        <v>0</v>
      </c>
    </row>
    <row r="60" spans="1:7" x14ac:dyDescent="0.25">
      <c r="A60" s="160" t="s">
        <v>292</v>
      </c>
      <c r="B60" s="70">
        <f t="shared" ref="B60:G60" si="6">SUM(B61:B62)</f>
        <v>0</v>
      </c>
      <c r="C60" s="70">
        <f t="shared" si="6"/>
        <v>0</v>
      </c>
      <c r="D60" s="70">
        <f t="shared" si="6"/>
        <v>0</v>
      </c>
      <c r="E60" s="70">
        <f t="shared" si="6"/>
        <v>0</v>
      </c>
      <c r="F60" s="70">
        <f t="shared" si="6"/>
        <v>0</v>
      </c>
      <c r="G60" s="71">
        <f t="shared" si="6"/>
        <v>0</v>
      </c>
    </row>
    <row r="61" spans="1:7" x14ac:dyDescent="0.25">
      <c r="A61" s="162" t="s">
        <v>487</v>
      </c>
      <c r="B61" s="163">
        <v>0</v>
      </c>
      <c r="C61" s="163">
        <v>0</v>
      </c>
      <c r="D61" s="163">
        <v>0</v>
      </c>
      <c r="E61" s="163">
        <v>0</v>
      </c>
      <c r="F61" s="163">
        <v>0</v>
      </c>
      <c r="G61" s="163">
        <v>0</v>
      </c>
    </row>
    <row r="62" spans="1:7" x14ac:dyDescent="0.25">
      <c r="A62" s="162" t="s">
        <v>293</v>
      </c>
      <c r="B62" s="163"/>
      <c r="C62" s="163"/>
      <c r="D62" s="163"/>
      <c r="E62" s="163"/>
      <c r="F62" s="163"/>
      <c r="G62" s="163"/>
    </row>
    <row r="63" spans="1:7" x14ac:dyDescent="0.25">
      <c r="A63" s="160" t="s">
        <v>488</v>
      </c>
      <c r="B63" s="70">
        <v>0</v>
      </c>
      <c r="C63" s="70">
        <v>0</v>
      </c>
      <c r="D63" s="70">
        <v>0</v>
      </c>
      <c r="E63" s="70">
        <v>0</v>
      </c>
      <c r="F63" s="70">
        <v>0</v>
      </c>
      <c r="G63" s="71">
        <v>0</v>
      </c>
    </row>
    <row r="64" spans="1:7" x14ac:dyDescent="0.25">
      <c r="A64" s="162" t="s">
        <v>294</v>
      </c>
      <c r="B64" s="70">
        <v>0</v>
      </c>
      <c r="C64" s="70">
        <v>0</v>
      </c>
      <c r="D64" s="70">
        <v>0</v>
      </c>
      <c r="E64" s="70">
        <v>0</v>
      </c>
      <c r="F64" s="70">
        <v>0</v>
      </c>
      <c r="G64" s="71">
        <v>0</v>
      </c>
    </row>
    <row r="65" spans="1:7" x14ac:dyDescent="0.25">
      <c r="A65" s="156" t="s">
        <v>489</v>
      </c>
      <c r="B65" s="170">
        <f t="shared" ref="B65:G65" si="7">+B64+B63+B60+B55+B46</f>
        <v>0</v>
      </c>
      <c r="C65" s="170">
        <f t="shared" si="7"/>
        <v>0</v>
      </c>
      <c r="D65" s="170">
        <f t="shared" si="7"/>
        <v>0</v>
      </c>
      <c r="E65" s="170">
        <f t="shared" si="7"/>
        <v>0</v>
      </c>
      <c r="F65" s="170">
        <f t="shared" si="7"/>
        <v>0</v>
      </c>
      <c r="G65" s="109">
        <f t="shared" si="7"/>
        <v>0</v>
      </c>
    </row>
    <row r="66" spans="1:7" x14ac:dyDescent="0.25">
      <c r="A66" s="156" t="s">
        <v>295</v>
      </c>
      <c r="B66" s="70">
        <f>+B67</f>
        <v>0</v>
      </c>
      <c r="C66" s="70">
        <f t="shared" ref="C66:G66" si="8">+C67</f>
        <v>4209515.46</v>
      </c>
      <c r="D66" s="70">
        <f t="shared" si="8"/>
        <v>4209515.46</v>
      </c>
      <c r="E66" s="70">
        <f t="shared" si="8"/>
        <v>0</v>
      </c>
      <c r="F66" s="70">
        <f t="shared" si="8"/>
        <v>0</v>
      </c>
      <c r="G66" s="71">
        <f t="shared" si="8"/>
        <v>0</v>
      </c>
    </row>
    <row r="67" spans="1:7" x14ac:dyDescent="0.25">
      <c r="A67" s="160" t="s">
        <v>296</v>
      </c>
      <c r="B67" s="70">
        <v>0</v>
      </c>
      <c r="C67" s="70">
        <v>4209515.46</v>
      </c>
      <c r="D67" s="70">
        <v>4209515.46</v>
      </c>
      <c r="E67" s="70">
        <v>0</v>
      </c>
      <c r="F67" s="70">
        <v>0</v>
      </c>
      <c r="G67" s="71">
        <v>0</v>
      </c>
    </row>
    <row r="68" spans="1:7" s="186" customFormat="1" x14ac:dyDescent="0.25">
      <c r="A68" s="183" t="s">
        <v>297</v>
      </c>
      <c r="B68" s="184">
        <f>+B43+B65+B66</f>
        <v>43080000</v>
      </c>
      <c r="C68" s="184">
        <f t="shared" ref="C68:G68" si="9">+C43+C65+C66</f>
        <v>8629515.4600000009</v>
      </c>
      <c r="D68" s="184">
        <f t="shared" si="9"/>
        <v>51709515.460000001</v>
      </c>
      <c r="E68" s="184">
        <f t="shared" si="9"/>
        <v>13396779.669999998</v>
      </c>
      <c r="F68" s="184">
        <f t="shared" si="9"/>
        <v>13396779.669999998</v>
      </c>
      <c r="G68" s="185">
        <f t="shared" si="9"/>
        <v>-29683220.329999998</v>
      </c>
    </row>
    <row r="69" spans="1:7" x14ac:dyDescent="0.25">
      <c r="A69" s="156" t="s">
        <v>298</v>
      </c>
      <c r="B69" s="171"/>
      <c r="C69" s="172"/>
      <c r="D69" s="173"/>
      <c r="E69" s="172"/>
      <c r="F69" s="173"/>
      <c r="G69" s="172"/>
    </row>
    <row r="70" spans="1:7" x14ac:dyDescent="0.25">
      <c r="A70" s="160" t="s">
        <v>490</v>
      </c>
      <c r="B70" s="70">
        <v>0</v>
      </c>
      <c r="C70" s="70">
        <v>4209515.46</v>
      </c>
      <c r="D70" s="70">
        <v>4209515.46</v>
      </c>
      <c r="E70" s="70">
        <v>0</v>
      </c>
      <c r="F70" s="70">
        <v>0</v>
      </c>
      <c r="G70" s="71">
        <v>0</v>
      </c>
    </row>
    <row r="71" spans="1:7" x14ac:dyDescent="0.25">
      <c r="A71" s="160" t="s">
        <v>491</v>
      </c>
      <c r="B71" s="70">
        <v>0</v>
      </c>
      <c r="C71" s="70">
        <v>0</v>
      </c>
      <c r="D71" s="70">
        <v>0</v>
      </c>
      <c r="E71" s="70">
        <v>0</v>
      </c>
      <c r="F71" s="70">
        <v>0</v>
      </c>
      <c r="G71" s="71">
        <v>0</v>
      </c>
    </row>
    <row r="72" spans="1:7" x14ac:dyDescent="0.25">
      <c r="A72" s="153" t="s">
        <v>492</v>
      </c>
      <c r="B72" s="154">
        <f t="shared" ref="B72:G72" si="10">+B70+B71</f>
        <v>0</v>
      </c>
      <c r="C72" s="154">
        <f t="shared" si="10"/>
        <v>4209515.46</v>
      </c>
      <c r="D72" s="154">
        <f t="shared" si="10"/>
        <v>4209515.46</v>
      </c>
      <c r="E72" s="154">
        <f t="shared" si="10"/>
        <v>0</v>
      </c>
      <c r="F72" s="154">
        <f t="shared" si="10"/>
        <v>0</v>
      </c>
      <c r="G72" s="155">
        <f t="shared" si="10"/>
        <v>0</v>
      </c>
    </row>
    <row r="74" spans="1:7" x14ac:dyDescent="0.25">
      <c r="A74" s="182"/>
    </row>
    <row r="75" spans="1:7" x14ac:dyDescent="0.25">
      <c r="A75" s="182"/>
    </row>
  </sheetData>
  <mergeCells count="12">
    <mergeCell ref="A2:G2"/>
    <mergeCell ref="A3:G3"/>
    <mergeCell ref="A4:G4"/>
    <mergeCell ref="A5:G5"/>
    <mergeCell ref="A6:G6"/>
    <mergeCell ref="G7:G9"/>
    <mergeCell ref="B8:B9"/>
    <mergeCell ref="A7:A8"/>
    <mergeCell ref="D8:D9"/>
    <mergeCell ref="E8:E9"/>
    <mergeCell ref="F8:F9"/>
    <mergeCell ref="B7:F7"/>
  </mergeCells>
  <printOptions horizontalCentered="1" verticalCentered="1"/>
  <pageMargins left="0.70866141732283472" right="0.70866141732283472" top="0.74803149606299213" bottom="0.94488188976377963" header="0.31496062992125984" footer="0.31496062992125984"/>
  <pageSetup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85"/>
  <sheetViews>
    <sheetView topLeftCell="A77" workbookViewId="0">
      <selection activeCell="B80" sqref="B80"/>
    </sheetView>
  </sheetViews>
  <sheetFormatPr baseColWidth="10" defaultRowHeight="15" x14ac:dyDescent="0.25"/>
  <cols>
    <col min="1" max="1" width="11.42578125" style="113"/>
    <col min="2" max="2" width="65.7109375" style="113" customWidth="1"/>
    <col min="3" max="3" width="15.28515625" style="113" customWidth="1"/>
    <col min="4" max="4" width="13.5703125" style="113" customWidth="1"/>
    <col min="5" max="5" width="14.140625" style="113" customWidth="1"/>
    <col min="6" max="6" width="14" style="113" customWidth="1"/>
    <col min="7" max="7" width="13.28515625" style="113" customWidth="1"/>
    <col min="8" max="8" width="15.28515625" style="113" customWidth="1"/>
    <col min="10" max="10" width="14.42578125" customWidth="1"/>
    <col min="11" max="11" width="13" customWidth="1"/>
    <col min="13" max="13" width="12.42578125" bestFit="1" customWidth="1"/>
  </cols>
  <sheetData>
    <row r="2" spans="1:16" x14ac:dyDescent="0.25">
      <c r="A2" s="203" t="s">
        <v>425</v>
      </c>
      <c r="B2" s="203"/>
      <c r="C2" s="203"/>
      <c r="D2" s="203"/>
      <c r="E2" s="203"/>
      <c r="F2" s="203"/>
      <c r="G2" s="203"/>
      <c r="H2" s="203"/>
    </row>
    <row r="3" spans="1:16" s="33" customFormat="1" x14ac:dyDescent="0.25">
      <c r="A3" s="203" t="s">
        <v>428</v>
      </c>
      <c r="B3" s="203"/>
      <c r="C3" s="203"/>
      <c r="D3" s="203"/>
      <c r="E3" s="203"/>
      <c r="F3" s="203"/>
      <c r="G3" s="203"/>
      <c r="H3" s="203"/>
    </row>
    <row r="4" spans="1:16" x14ac:dyDescent="0.25">
      <c r="A4" s="203" t="s">
        <v>435</v>
      </c>
      <c r="B4" s="203"/>
      <c r="C4" s="203"/>
      <c r="D4" s="203"/>
      <c r="E4" s="203"/>
      <c r="F4" s="203"/>
      <c r="G4" s="203"/>
      <c r="H4" s="203"/>
    </row>
    <row r="5" spans="1:16" x14ac:dyDescent="0.25">
      <c r="A5" s="203" t="s">
        <v>434</v>
      </c>
      <c r="B5" s="203"/>
      <c r="C5" s="203"/>
      <c r="D5" s="203"/>
      <c r="E5" s="203"/>
      <c r="F5" s="203"/>
      <c r="G5" s="203"/>
      <c r="H5" s="203"/>
    </row>
    <row r="6" spans="1:16" x14ac:dyDescent="0.25">
      <c r="A6" s="203" t="s">
        <v>456</v>
      </c>
      <c r="B6" s="203"/>
      <c r="C6" s="203"/>
      <c r="D6" s="203"/>
      <c r="E6" s="203"/>
      <c r="F6" s="203"/>
      <c r="G6" s="203"/>
      <c r="H6" s="203"/>
    </row>
    <row r="7" spans="1:16" x14ac:dyDescent="0.25">
      <c r="A7" s="220" t="s">
        <v>0</v>
      </c>
      <c r="B7" s="220"/>
      <c r="C7" s="220"/>
      <c r="D7" s="220"/>
      <c r="E7" s="220"/>
      <c r="F7" s="220"/>
      <c r="G7" s="220"/>
      <c r="H7" s="220"/>
    </row>
    <row r="8" spans="1:16" x14ac:dyDescent="0.25">
      <c r="A8" s="203" t="s">
        <v>1</v>
      </c>
      <c r="B8" s="203"/>
      <c r="C8" s="203" t="s">
        <v>299</v>
      </c>
      <c r="D8" s="203"/>
      <c r="E8" s="203"/>
      <c r="F8" s="203"/>
      <c r="G8" s="203"/>
      <c r="H8" s="61" t="s">
        <v>300</v>
      </c>
    </row>
    <row r="9" spans="1:16" x14ac:dyDescent="0.25">
      <c r="A9" s="203"/>
      <c r="B9" s="203"/>
      <c r="C9" s="61" t="s">
        <v>230</v>
      </c>
      <c r="D9" s="61" t="s">
        <v>254</v>
      </c>
      <c r="E9" s="203" t="s">
        <v>256</v>
      </c>
      <c r="F9" s="203" t="s">
        <v>214</v>
      </c>
      <c r="G9" s="203" t="s">
        <v>216</v>
      </c>
      <c r="H9" s="61" t="s">
        <v>301</v>
      </c>
    </row>
    <row r="10" spans="1:16" x14ac:dyDescent="0.25">
      <c r="A10" s="220"/>
      <c r="B10" s="220"/>
      <c r="C10" s="62" t="s">
        <v>302</v>
      </c>
      <c r="D10" s="62" t="s">
        <v>255</v>
      </c>
      <c r="E10" s="220"/>
      <c r="F10" s="220"/>
      <c r="G10" s="220"/>
      <c r="H10" s="174"/>
    </row>
    <row r="11" spans="1:16" x14ac:dyDescent="0.25">
      <c r="A11" s="216" t="s">
        <v>303</v>
      </c>
      <c r="B11" s="241"/>
      <c r="C11" s="66">
        <f>+C12+C20+C30+C40+C50+C60+C64+C73+C77</f>
        <v>43080000</v>
      </c>
      <c r="D11" s="66">
        <f t="shared" ref="D11:G11" si="0">+D12+D20+D30+D40+D50+D60+D64+D73+D77</f>
        <v>8629515.4600000009</v>
      </c>
      <c r="E11" s="66">
        <f t="shared" si="0"/>
        <v>51709515.460000001</v>
      </c>
      <c r="F11" s="66">
        <f t="shared" si="0"/>
        <v>4360827.37</v>
      </c>
      <c r="G11" s="66">
        <f t="shared" si="0"/>
        <v>4360827.37</v>
      </c>
      <c r="H11" s="66">
        <f>+H12+H20+H30+H40+H50+H60+H64+H73+H77</f>
        <v>47348688.089999996</v>
      </c>
      <c r="K11" s="13"/>
      <c r="M11" s="13"/>
      <c r="P11" s="13"/>
    </row>
    <row r="12" spans="1:16" x14ac:dyDescent="0.25">
      <c r="A12" s="242" t="s">
        <v>304</v>
      </c>
      <c r="B12" s="243"/>
      <c r="C12" s="66">
        <f>SUM(C13:C19)</f>
        <v>36139529.75</v>
      </c>
      <c r="D12" s="66">
        <f>SUM(D13:D19)</f>
        <v>2.0000000426080078E-2</v>
      </c>
      <c r="E12" s="66">
        <f>SUM(E13:E19)</f>
        <v>36139529.769999996</v>
      </c>
      <c r="F12" s="66">
        <f>SUM(F13:F19)</f>
        <v>4023820.8000000003</v>
      </c>
      <c r="G12" s="66">
        <f>SUM(G13:G19)</f>
        <v>4023820.8000000003</v>
      </c>
      <c r="H12" s="66">
        <f>+E12-F12</f>
        <v>32115708.969999995</v>
      </c>
    </row>
    <row r="13" spans="1:16" x14ac:dyDescent="0.25">
      <c r="A13" s="65"/>
      <c r="B13" s="63" t="s">
        <v>305</v>
      </c>
      <c r="C13" s="66">
        <v>7832027.1200000001</v>
      </c>
      <c r="D13" s="66">
        <v>-1481092.44</v>
      </c>
      <c r="E13" s="66">
        <v>6350934.6799999997</v>
      </c>
      <c r="F13" s="66">
        <v>1078312.8500000001</v>
      </c>
      <c r="G13" s="66">
        <v>1078312.8500000001</v>
      </c>
      <c r="H13" s="66">
        <v>5272621.83</v>
      </c>
    </row>
    <row r="14" spans="1:16" x14ac:dyDescent="0.25">
      <c r="A14" s="65"/>
      <c r="B14" s="63" t="s">
        <v>306</v>
      </c>
      <c r="C14" s="66">
        <v>985000</v>
      </c>
      <c r="D14" s="66">
        <v>3262342.24</v>
      </c>
      <c r="E14" s="66">
        <v>4247342.24</v>
      </c>
      <c r="F14" s="66">
        <v>1018328.27</v>
      </c>
      <c r="G14" s="66">
        <v>1018328.27</v>
      </c>
      <c r="H14" s="66">
        <v>3229013.97</v>
      </c>
    </row>
    <row r="15" spans="1:16" x14ac:dyDescent="0.25">
      <c r="A15" s="65"/>
      <c r="B15" s="63" t="s">
        <v>307</v>
      </c>
      <c r="C15" s="66">
        <v>9532867.5399999991</v>
      </c>
      <c r="D15" s="66">
        <v>-636825.59</v>
      </c>
      <c r="E15" s="66">
        <v>8896041.9499999993</v>
      </c>
      <c r="F15" s="66">
        <v>1019132.28</v>
      </c>
      <c r="G15" s="66">
        <v>1019132.28</v>
      </c>
      <c r="H15" s="66">
        <v>7876909.6699999999</v>
      </c>
    </row>
    <row r="16" spans="1:16" x14ac:dyDescent="0.25">
      <c r="A16" s="65"/>
      <c r="B16" s="63" t="s">
        <v>308</v>
      </c>
      <c r="C16" s="66">
        <v>489060</v>
      </c>
      <c r="D16" s="66">
        <v>-346560</v>
      </c>
      <c r="E16" s="66">
        <v>142500</v>
      </c>
      <c r="F16" s="66">
        <v>0</v>
      </c>
      <c r="G16" s="66">
        <v>0</v>
      </c>
      <c r="H16" s="66">
        <v>142500</v>
      </c>
    </row>
    <row r="17" spans="1:11" x14ac:dyDescent="0.25">
      <c r="A17" s="65"/>
      <c r="B17" s="63" t="s">
        <v>309</v>
      </c>
      <c r="C17" s="66">
        <v>13741670.699999999</v>
      </c>
      <c r="D17" s="66">
        <v>-494374.63</v>
      </c>
      <c r="E17" s="66">
        <v>13247296.07</v>
      </c>
      <c r="F17" s="66">
        <v>908047.4</v>
      </c>
      <c r="G17" s="66">
        <v>908047.4</v>
      </c>
      <c r="H17" s="66">
        <v>12339248.67</v>
      </c>
      <c r="K17" s="13"/>
    </row>
    <row r="18" spans="1:11" x14ac:dyDescent="0.25">
      <c r="A18" s="65"/>
      <c r="B18" s="63" t="s">
        <v>310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</row>
    <row r="19" spans="1:11" x14ac:dyDescent="0.25">
      <c r="A19" s="65"/>
      <c r="B19" s="63" t="s">
        <v>311</v>
      </c>
      <c r="C19" s="66">
        <v>3558904.39</v>
      </c>
      <c r="D19" s="66">
        <v>-303489.56</v>
      </c>
      <c r="E19" s="66">
        <v>3255414.83</v>
      </c>
      <c r="F19" s="66">
        <v>0</v>
      </c>
      <c r="G19" s="66">
        <v>0</v>
      </c>
      <c r="H19" s="66">
        <v>3255414.83</v>
      </c>
    </row>
    <row r="20" spans="1:11" x14ac:dyDescent="0.25">
      <c r="A20" s="242" t="s">
        <v>312</v>
      </c>
      <c r="B20" s="243"/>
      <c r="C20" s="66">
        <f>SUM(C21:C29)</f>
        <v>1088100.1599999999</v>
      </c>
      <c r="D20" s="66">
        <f t="shared" ref="D20:H20" si="1">SUM(D21:D29)</f>
        <v>113802.60999999999</v>
      </c>
      <c r="E20" s="66">
        <f t="shared" si="1"/>
        <v>1201902.77</v>
      </c>
      <c r="F20" s="66">
        <f t="shared" si="1"/>
        <v>148930.89000000001</v>
      </c>
      <c r="G20" s="66">
        <f t="shared" si="1"/>
        <v>148930.89000000001</v>
      </c>
      <c r="H20" s="66">
        <f t="shared" si="1"/>
        <v>1052971.8799999999</v>
      </c>
      <c r="I20" s="13"/>
    </row>
    <row r="21" spans="1:11" x14ac:dyDescent="0.25">
      <c r="A21" s="65"/>
      <c r="B21" s="63" t="s">
        <v>493</v>
      </c>
      <c r="C21" s="66">
        <v>582000</v>
      </c>
      <c r="D21" s="66">
        <v>79999.98</v>
      </c>
      <c r="E21" s="66">
        <v>661999.98</v>
      </c>
      <c r="F21" s="66">
        <v>54982.26</v>
      </c>
      <c r="G21" s="66">
        <v>54982.26</v>
      </c>
      <c r="H21" s="66">
        <v>607017.72</v>
      </c>
    </row>
    <row r="22" spans="1:11" x14ac:dyDescent="0.25">
      <c r="A22" s="65"/>
      <c r="B22" s="63" t="s">
        <v>313</v>
      </c>
      <c r="C22" s="66">
        <v>37000</v>
      </c>
      <c r="D22" s="66">
        <v>33802.629999999997</v>
      </c>
      <c r="E22" s="66">
        <v>70802.63</v>
      </c>
      <c r="F22" s="66">
        <v>28868.75</v>
      </c>
      <c r="G22" s="66">
        <v>28868.75</v>
      </c>
      <c r="H22" s="66">
        <v>41933.879999999997</v>
      </c>
    </row>
    <row r="23" spans="1:11" x14ac:dyDescent="0.25">
      <c r="A23" s="65"/>
      <c r="B23" s="63" t="s">
        <v>314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</row>
    <row r="24" spans="1:11" x14ac:dyDescent="0.25">
      <c r="A24" s="65"/>
      <c r="B24" s="63" t="s">
        <v>315</v>
      </c>
      <c r="C24" s="66">
        <v>16000</v>
      </c>
      <c r="D24" s="66">
        <v>0</v>
      </c>
      <c r="E24" s="66">
        <v>16000</v>
      </c>
      <c r="F24" s="66">
        <v>0</v>
      </c>
      <c r="G24" s="66">
        <v>0</v>
      </c>
      <c r="H24" s="66">
        <v>16000</v>
      </c>
    </row>
    <row r="25" spans="1:11" x14ac:dyDescent="0.25">
      <c r="A25" s="65"/>
      <c r="B25" s="63" t="s">
        <v>316</v>
      </c>
      <c r="C25" s="66">
        <v>20000</v>
      </c>
      <c r="D25" s="66">
        <v>0</v>
      </c>
      <c r="E25" s="66">
        <v>20000</v>
      </c>
      <c r="F25" s="66">
        <v>0</v>
      </c>
      <c r="G25" s="66">
        <v>0</v>
      </c>
      <c r="H25" s="66">
        <v>20000</v>
      </c>
    </row>
    <row r="26" spans="1:11" x14ac:dyDescent="0.25">
      <c r="A26" s="65"/>
      <c r="B26" s="63" t="s">
        <v>317</v>
      </c>
      <c r="C26" s="66">
        <v>380000.16</v>
      </c>
      <c r="D26" s="66">
        <v>0</v>
      </c>
      <c r="E26" s="66">
        <v>380000.16</v>
      </c>
      <c r="F26" s="66">
        <v>64830.879999999997</v>
      </c>
      <c r="G26" s="66">
        <v>64830.879999999997</v>
      </c>
      <c r="H26" s="66">
        <v>315169.28000000003</v>
      </c>
    </row>
    <row r="27" spans="1:11" x14ac:dyDescent="0.25">
      <c r="A27" s="65"/>
      <c r="B27" s="63" t="s">
        <v>318</v>
      </c>
      <c r="C27" s="66">
        <v>27000</v>
      </c>
      <c r="D27" s="66">
        <v>0</v>
      </c>
      <c r="E27" s="66">
        <v>27000</v>
      </c>
      <c r="F27" s="66">
        <v>0</v>
      </c>
      <c r="G27" s="66">
        <v>0</v>
      </c>
      <c r="H27" s="66">
        <v>27000</v>
      </c>
    </row>
    <row r="28" spans="1:11" x14ac:dyDescent="0.25">
      <c r="A28" s="65"/>
      <c r="B28" s="63" t="s">
        <v>319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</row>
    <row r="29" spans="1:11" x14ac:dyDescent="0.25">
      <c r="A29" s="65"/>
      <c r="B29" s="63" t="s">
        <v>320</v>
      </c>
      <c r="C29" s="66">
        <v>26100</v>
      </c>
      <c r="D29" s="66">
        <v>0</v>
      </c>
      <c r="E29" s="66">
        <v>26100</v>
      </c>
      <c r="F29" s="66">
        <v>249</v>
      </c>
      <c r="G29" s="66">
        <v>249</v>
      </c>
      <c r="H29" s="66">
        <v>25851</v>
      </c>
    </row>
    <row r="30" spans="1:11" x14ac:dyDescent="0.25">
      <c r="A30" s="242" t="s">
        <v>321</v>
      </c>
      <c r="B30" s="243"/>
      <c r="C30" s="66">
        <f>SUM(C31:C39)</f>
        <v>1879520.96</v>
      </c>
      <c r="D30" s="66">
        <f>SUM(D31:D39)</f>
        <v>522200</v>
      </c>
      <c r="E30" s="66">
        <f>SUM(E31:E39)</f>
        <v>2401720.96</v>
      </c>
      <c r="F30" s="66">
        <f>+F31+F32+F33+F34+F35+F36+F37+F38+F39</f>
        <v>188075.68</v>
      </c>
      <c r="G30" s="66">
        <f>+G31+G32+G33+G34+G35+G36+G37+G38+G39+G40</f>
        <v>188075.68</v>
      </c>
      <c r="H30" s="66">
        <f t="shared" ref="H30" si="2">+E30-F30</f>
        <v>2213645.2799999998</v>
      </c>
    </row>
    <row r="31" spans="1:11" x14ac:dyDescent="0.25">
      <c r="A31" s="65"/>
      <c r="B31" s="63" t="s">
        <v>322</v>
      </c>
      <c r="C31" s="66">
        <v>174800</v>
      </c>
      <c r="D31" s="66">
        <v>42200</v>
      </c>
      <c r="E31" s="66">
        <v>217000</v>
      </c>
      <c r="F31" s="66">
        <v>162.03</v>
      </c>
      <c r="G31" s="66">
        <v>162.03</v>
      </c>
      <c r="H31" s="66">
        <v>216837.97</v>
      </c>
    </row>
    <row r="32" spans="1:11" x14ac:dyDescent="0.25">
      <c r="A32" s="65"/>
      <c r="B32" s="63" t="s">
        <v>323</v>
      </c>
      <c r="C32" s="66">
        <v>120000</v>
      </c>
      <c r="D32" s="66">
        <v>0</v>
      </c>
      <c r="E32" s="66">
        <v>120000</v>
      </c>
      <c r="F32" s="66">
        <v>0</v>
      </c>
      <c r="G32" s="66">
        <v>0</v>
      </c>
      <c r="H32" s="66">
        <v>120000</v>
      </c>
    </row>
    <row r="33" spans="1:8" x14ac:dyDescent="0.25">
      <c r="A33" s="65"/>
      <c r="B33" s="63" t="s">
        <v>324</v>
      </c>
      <c r="C33" s="66">
        <v>316500</v>
      </c>
      <c r="D33" s="66">
        <v>140000</v>
      </c>
      <c r="E33" s="66">
        <v>456500</v>
      </c>
      <c r="F33" s="66">
        <v>41295.42</v>
      </c>
      <c r="G33" s="66">
        <v>41295.42</v>
      </c>
      <c r="H33" s="66">
        <v>415204.58</v>
      </c>
    </row>
    <row r="34" spans="1:8" x14ac:dyDescent="0.25">
      <c r="A34" s="65"/>
      <c r="B34" s="63" t="s">
        <v>325</v>
      </c>
      <c r="C34" s="66">
        <v>8000</v>
      </c>
      <c r="D34" s="66">
        <v>125000</v>
      </c>
      <c r="E34" s="66">
        <v>133000</v>
      </c>
      <c r="F34" s="66">
        <v>2897.68</v>
      </c>
      <c r="G34" s="66">
        <v>2897.68</v>
      </c>
      <c r="H34" s="66">
        <v>130102.32</v>
      </c>
    </row>
    <row r="35" spans="1:8" x14ac:dyDescent="0.25">
      <c r="A35" s="65"/>
      <c r="B35" s="63" t="s">
        <v>440</v>
      </c>
      <c r="C35" s="66">
        <v>20000</v>
      </c>
      <c r="D35" s="66">
        <v>50000</v>
      </c>
      <c r="E35" s="66">
        <v>70000</v>
      </c>
      <c r="F35" s="66">
        <v>0</v>
      </c>
      <c r="G35" s="66">
        <v>0</v>
      </c>
      <c r="H35" s="66">
        <v>70000</v>
      </c>
    </row>
    <row r="36" spans="1:8" x14ac:dyDescent="0.25">
      <c r="A36" s="65"/>
      <c r="B36" s="63" t="s">
        <v>326</v>
      </c>
      <c r="C36" s="66">
        <v>85000</v>
      </c>
      <c r="D36" s="66">
        <v>0</v>
      </c>
      <c r="E36" s="66">
        <v>85000</v>
      </c>
      <c r="F36" s="66">
        <v>13270.83</v>
      </c>
      <c r="G36" s="66">
        <v>13270.83</v>
      </c>
      <c r="H36" s="66">
        <v>71729.17</v>
      </c>
    </row>
    <row r="37" spans="1:8" x14ac:dyDescent="0.25">
      <c r="A37" s="65"/>
      <c r="B37" s="63" t="s">
        <v>327</v>
      </c>
      <c r="C37" s="66">
        <v>130000</v>
      </c>
      <c r="D37" s="66">
        <v>110000</v>
      </c>
      <c r="E37" s="66">
        <v>240000</v>
      </c>
      <c r="F37" s="66">
        <v>1240</v>
      </c>
      <c r="G37" s="66">
        <v>1240</v>
      </c>
      <c r="H37" s="66">
        <v>238760</v>
      </c>
    </row>
    <row r="38" spans="1:8" x14ac:dyDescent="0.25">
      <c r="A38" s="65"/>
      <c r="B38" s="63" t="s">
        <v>328</v>
      </c>
      <c r="C38" s="66">
        <v>30000</v>
      </c>
      <c r="D38" s="66">
        <v>55000</v>
      </c>
      <c r="E38" s="66">
        <v>85000</v>
      </c>
      <c r="F38" s="66">
        <v>12826.31</v>
      </c>
      <c r="G38" s="66">
        <v>12826.31</v>
      </c>
      <c r="H38" s="66">
        <v>72173.69</v>
      </c>
    </row>
    <row r="39" spans="1:8" x14ac:dyDescent="0.25">
      <c r="A39" s="65"/>
      <c r="B39" s="63" t="s">
        <v>329</v>
      </c>
      <c r="C39" s="66">
        <v>995220.96</v>
      </c>
      <c r="D39" s="66">
        <v>0</v>
      </c>
      <c r="E39" s="66">
        <v>995220.96</v>
      </c>
      <c r="F39" s="66">
        <v>116383.41</v>
      </c>
      <c r="G39" s="66">
        <v>116383.41</v>
      </c>
      <c r="H39" s="66">
        <v>878837.55</v>
      </c>
    </row>
    <row r="40" spans="1:8" x14ac:dyDescent="0.25">
      <c r="A40" s="242" t="s">
        <v>494</v>
      </c>
      <c r="B40" s="243"/>
      <c r="C40" s="66">
        <v>0</v>
      </c>
      <c r="D40" s="66">
        <f>SUM(D41:D49)</f>
        <v>0</v>
      </c>
      <c r="E40" s="66">
        <f t="shared" ref="E40:H40" si="3">SUM(E41:E49)</f>
        <v>0</v>
      </c>
      <c r="F40" s="66">
        <f t="shared" si="3"/>
        <v>0</v>
      </c>
      <c r="G40" s="66">
        <f t="shared" si="3"/>
        <v>0</v>
      </c>
      <c r="H40" s="66">
        <f t="shared" si="3"/>
        <v>0</v>
      </c>
    </row>
    <row r="41" spans="1:8" x14ac:dyDescent="0.25">
      <c r="A41" s="65"/>
      <c r="B41" s="63" t="s">
        <v>330</v>
      </c>
      <c r="C41" s="66">
        <v>0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</row>
    <row r="42" spans="1:8" x14ac:dyDescent="0.25">
      <c r="A42" s="65"/>
      <c r="B42" s="63" t="s">
        <v>331</v>
      </c>
      <c r="C42" s="66">
        <v>0</v>
      </c>
      <c r="D42" s="66">
        <v>0</v>
      </c>
      <c r="E42" s="66">
        <v>0</v>
      </c>
      <c r="F42" s="66">
        <v>0</v>
      </c>
      <c r="G42" s="66">
        <v>0</v>
      </c>
      <c r="H42" s="66">
        <v>0</v>
      </c>
    </row>
    <row r="43" spans="1:8" x14ac:dyDescent="0.25">
      <c r="A43" s="65"/>
      <c r="B43" s="63" t="s">
        <v>332</v>
      </c>
      <c r="C43" s="66">
        <v>0</v>
      </c>
      <c r="D43" s="66">
        <v>0</v>
      </c>
      <c r="E43" s="66">
        <v>0</v>
      </c>
      <c r="F43" s="66">
        <v>0</v>
      </c>
      <c r="G43" s="66">
        <v>0</v>
      </c>
      <c r="H43" s="66">
        <v>0</v>
      </c>
    </row>
    <row r="44" spans="1:8" x14ac:dyDescent="0.25">
      <c r="A44" s="65"/>
      <c r="B44" s="63" t="s">
        <v>333</v>
      </c>
      <c r="C44" s="66">
        <v>0</v>
      </c>
      <c r="D44" s="66">
        <v>0</v>
      </c>
      <c r="E44" s="66">
        <v>0</v>
      </c>
      <c r="F44" s="66">
        <v>0</v>
      </c>
      <c r="G44" s="66">
        <v>0</v>
      </c>
      <c r="H44" s="66">
        <v>0</v>
      </c>
    </row>
    <row r="45" spans="1:8" x14ac:dyDescent="0.25">
      <c r="A45" s="65"/>
      <c r="B45" s="63" t="s">
        <v>334</v>
      </c>
      <c r="C45" s="66">
        <v>0</v>
      </c>
      <c r="D45" s="66">
        <v>0</v>
      </c>
      <c r="E45" s="66">
        <v>0</v>
      </c>
      <c r="F45" s="66">
        <v>0</v>
      </c>
      <c r="G45" s="66">
        <v>0</v>
      </c>
      <c r="H45" s="66">
        <v>0</v>
      </c>
    </row>
    <row r="46" spans="1:8" x14ac:dyDescent="0.25">
      <c r="A46" s="65"/>
      <c r="B46" s="63" t="s">
        <v>335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</row>
    <row r="47" spans="1:8" x14ac:dyDescent="0.25">
      <c r="A47" s="65"/>
      <c r="B47" s="63" t="s">
        <v>336</v>
      </c>
      <c r="C47" s="66">
        <v>0</v>
      </c>
      <c r="D47" s="66">
        <v>0</v>
      </c>
      <c r="E47" s="66">
        <v>0</v>
      </c>
      <c r="F47" s="66">
        <v>0</v>
      </c>
      <c r="G47" s="66">
        <v>0</v>
      </c>
      <c r="H47" s="66">
        <v>0</v>
      </c>
    </row>
    <row r="48" spans="1:8" x14ac:dyDescent="0.25">
      <c r="A48" s="65"/>
      <c r="B48" s="63" t="s">
        <v>337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</row>
    <row r="49" spans="1:8" x14ac:dyDescent="0.25">
      <c r="A49" s="65"/>
      <c r="B49" s="63" t="s">
        <v>338</v>
      </c>
      <c r="C49" s="66">
        <v>0</v>
      </c>
      <c r="D49" s="66">
        <v>0</v>
      </c>
      <c r="E49" s="66">
        <v>0</v>
      </c>
      <c r="F49" s="66">
        <v>0</v>
      </c>
      <c r="G49" s="66">
        <v>0</v>
      </c>
      <c r="H49" s="66">
        <v>0</v>
      </c>
    </row>
    <row r="50" spans="1:8" x14ac:dyDescent="0.25">
      <c r="A50" s="242" t="s">
        <v>495</v>
      </c>
      <c r="B50" s="243"/>
      <c r="C50" s="66">
        <f>SUM(C51:C59)</f>
        <v>3972849.13</v>
      </c>
      <c r="D50" s="66">
        <f t="shared" ref="D50:H50" si="4">SUM(D51:D59)</f>
        <v>3707800</v>
      </c>
      <c r="E50" s="66">
        <f t="shared" si="4"/>
        <v>7680649.1299999999</v>
      </c>
      <c r="F50" s="66">
        <f t="shared" si="4"/>
        <v>0</v>
      </c>
      <c r="G50" s="66">
        <f t="shared" si="4"/>
        <v>0</v>
      </c>
      <c r="H50" s="66">
        <f t="shared" si="4"/>
        <v>7680649.1299999999</v>
      </c>
    </row>
    <row r="51" spans="1:8" x14ac:dyDescent="0.25">
      <c r="A51" s="65"/>
      <c r="B51" s="63" t="s">
        <v>339</v>
      </c>
      <c r="C51" s="66">
        <v>3382849.12</v>
      </c>
      <c r="D51" s="66">
        <v>300000</v>
      </c>
      <c r="E51" s="66">
        <v>3682849.12</v>
      </c>
      <c r="F51" s="66">
        <v>0</v>
      </c>
      <c r="G51" s="66">
        <v>0</v>
      </c>
      <c r="H51" s="66">
        <v>3682849.12</v>
      </c>
    </row>
    <row r="52" spans="1:8" x14ac:dyDescent="0.25">
      <c r="A52" s="65"/>
      <c r="B52" s="63" t="s">
        <v>340</v>
      </c>
      <c r="C52" s="66">
        <v>40000.01</v>
      </c>
      <c r="D52" s="66">
        <v>0</v>
      </c>
      <c r="E52" s="66">
        <v>40000.01</v>
      </c>
      <c r="F52" s="66">
        <v>0</v>
      </c>
      <c r="G52" s="66">
        <v>0</v>
      </c>
      <c r="H52" s="66">
        <v>40000.01</v>
      </c>
    </row>
    <row r="53" spans="1:8" x14ac:dyDescent="0.25">
      <c r="A53" s="65"/>
      <c r="B53" s="63" t="s">
        <v>341</v>
      </c>
      <c r="C53" s="66">
        <v>0</v>
      </c>
      <c r="D53" s="66">
        <v>57800</v>
      </c>
      <c r="E53" s="66">
        <v>57800</v>
      </c>
      <c r="F53" s="66">
        <v>0</v>
      </c>
      <c r="G53" s="66">
        <v>0</v>
      </c>
      <c r="H53" s="66">
        <v>57800</v>
      </c>
    </row>
    <row r="54" spans="1:8" x14ac:dyDescent="0.25">
      <c r="A54" s="65"/>
      <c r="B54" s="63" t="s">
        <v>342</v>
      </c>
      <c r="C54" s="66">
        <v>550000</v>
      </c>
      <c r="D54" s="66">
        <v>850000</v>
      </c>
      <c r="E54" s="66">
        <v>1400000</v>
      </c>
      <c r="F54" s="66">
        <v>0</v>
      </c>
      <c r="G54" s="66">
        <v>0</v>
      </c>
      <c r="H54" s="66">
        <v>1400000</v>
      </c>
    </row>
    <row r="55" spans="1:8" x14ac:dyDescent="0.25">
      <c r="A55" s="65"/>
      <c r="B55" s="63" t="s">
        <v>343</v>
      </c>
      <c r="C55" s="66">
        <v>0</v>
      </c>
      <c r="D55" s="66">
        <v>0</v>
      </c>
      <c r="E55" s="66">
        <v>0</v>
      </c>
      <c r="F55" s="66">
        <v>0</v>
      </c>
      <c r="G55" s="66">
        <v>0</v>
      </c>
      <c r="H55" s="66">
        <v>0</v>
      </c>
    </row>
    <row r="56" spans="1:8" x14ac:dyDescent="0.25">
      <c r="A56" s="65"/>
      <c r="B56" s="63" t="s">
        <v>344</v>
      </c>
      <c r="C56" s="66">
        <v>0</v>
      </c>
      <c r="D56" s="66">
        <v>0</v>
      </c>
      <c r="E56" s="66">
        <v>0</v>
      </c>
      <c r="F56" s="66">
        <v>0</v>
      </c>
      <c r="G56" s="66">
        <v>0</v>
      </c>
      <c r="H56" s="66">
        <v>0</v>
      </c>
    </row>
    <row r="57" spans="1:8" x14ac:dyDescent="0.25">
      <c r="A57" s="65"/>
      <c r="B57" s="63" t="s">
        <v>345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</row>
    <row r="58" spans="1:8" x14ac:dyDescent="0.25">
      <c r="A58" s="65"/>
      <c r="B58" s="63" t="s">
        <v>346</v>
      </c>
      <c r="C58" s="66">
        <v>0</v>
      </c>
      <c r="D58" s="66">
        <v>2500000</v>
      </c>
      <c r="E58" s="66">
        <v>2500000</v>
      </c>
      <c r="F58" s="66">
        <v>0</v>
      </c>
      <c r="G58" s="66">
        <v>0</v>
      </c>
      <c r="H58" s="66">
        <v>2500000</v>
      </c>
    </row>
    <row r="59" spans="1:8" x14ac:dyDescent="0.25">
      <c r="A59" s="65"/>
      <c r="B59" s="63" t="s">
        <v>347</v>
      </c>
      <c r="C59" s="66">
        <v>0</v>
      </c>
      <c r="D59" s="66">
        <v>0</v>
      </c>
      <c r="E59" s="66">
        <v>0</v>
      </c>
      <c r="F59" s="66">
        <v>0</v>
      </c>
      <c r="G59" s="66">
        <v>0</v>
      </c>
      <c r="H59" s="66">
        <v>0</v>
      </c>
    </row>
    <row r="60" spans="1:8" x14ac:dyDescent="0.25">
      <c r="A60" s="242" t="s">
        <v>348</v>
      </c>
      <c r="B60" s="243"/>
      <c r="C60" s="66">
        <f>SUM(C61:C63)</f>
        <v>0</v>
      </c>
      <c r="D60" s="66">
        <f t="shared" ref="D60:H60" si="5">SUM(D61:D63)</f>
        <v>4285712.83</v>
      </c>
      <c r="E60" s="66">
        <f t="shared" si="5"/>
        <v>4285712.83</v>
      </c>
      <c r="F60" s="66">
        <f t="shared" si="5"/>
        <v>0</v>
      </c>
      <c r="G60" s="66">
        <f t="shared" si="5"/>
        <v>0</v>
      </c>
      <c r="H60" s="66">
        <f t="shared" si="5"/>
        <v>4285712.83</v>
      </c>
    </row>
    <row r="61" spans="1:8" x14ac:dyDescent="0.25">
      <c r="A61" s="65"/>
      <c r="B61" s="63" t="s">
        <v>349</v>
      </c>
      <c r="C61" s="66">
        <v>0</v>
      </c>
      <c r="D61" s="66">
        <v>4285712.83</v>
      </c>
      <c r="E61" s="66">
        <v>4285712.83</v>
      </c>
      <c r="F61" s="66">
        <v>0</v>
      </c>
      <c r="G61" s="66">
        <v>0</v>
      </c>
      <c r="H61" s="66">
        <v>4285712.83</v>
      </c>
    </row>
    <row r="62" spans="1:8" x14ac:dyDescent="0.25">
      <c r="A62" s="65"/>
      <c r="B62" s="63" t="s">
        <v>350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f t="shared" ref="H62" si="6">+E62-F62</f>
        <v>0</v>
      </c>
    </row>
    <row r="63" spans="1:8" x14ac:dyDescent="0.25">
      <c r="A63" s="65"/>
      <c r="B63" s="63" t="s">
        <v>351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</row>
    <row r="64" spans="1:8" x14ac:dyDescent="0.25">
      <c r="A64" s="242" t="s">
        <v>496</v>
      </c>
      <c r="B64" s="243"/>
      <c r="C64" s="66">
        <f>SUM(C66:C72)</f>
        <v>0</v>
      </c>
      <c r="D64" s="66">
        <f t="shared" ref="D64:H64" si="7">SUM(D66:D72)</f>
        <v>0</v>
      </c>
      <c r="E64" s="66">
        <f t="shared" si="7"/>
        <v>0</v>
      </c>
      <c r="F64" s="66">
        <f t="shared" si="7"/>
        <v>0</v>
      </c>
      <c r="G64" s="66">
        <f t="shared" si="7"/>
        <v>0</v>
      </c>
      <c r="H64" s="66">
        <f t="shared" si="7"/>
        <v>0</v>
      </c>
    </row>
    <row r="65" spans="1:8" x14ac:dyDescent="0.25">
      <c r="A65" s="65"/>
      <c r="B65" s="63" t="s">
        <v>352</v>
      </c>
      <c r="C65" s="66">
        <v>0</v>
      </c>
      <c r="D65" s="66">
        <v>0</v>
      </c>
      <c r="E65" s="66">
        <v>0</v>
      </c>
      <c r="F65" s="66">
        <v>0</v>
      </c>
      <c r="G65" s="66">
        <v>0</v>
      </c>
      <c r="H65" s="66">
        <v>0</v>
      </c>
    </row>
    <row r="66" spans="1:8" x14ac:dyDescent="0.25">
      <c r="A66" s="65"/>
      <c r="B66" s="63" t="s">
        <v>353</v>
      </c>
      <c r="C66" s="66">
        <v>0</v>
      </c>
      <c r="D66" s="66">
        <v>0</v>
      </c>
      <c r="E66" s="66">
        <v>0</v>
      </c>
      <c r="F66" s="66">
        <v>0</v>
      </c>
      <c r="G66" s="66">
        <v>0</v>
      </c>
      <c r="H66" s="66">
        <v>0</v>
      </c>
    </row>
    <row r="67" spans="1:8" x14ac:dyDescent="0.25">
      <c r="A67" s="65"/>
      <c r="B67" s="63" t="s">
        <v>354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</row>
    <row r="68" spans="1:8" x14ac:dyDescent="0.25">
      <c r="A68" s="65"/>
      <c r="B68" s="63" t="s">
        <v>355</v>
      </c>
      <c r="C68" s="66">
        <v>0</v>
      </c>
      <c r="D68" s="66">
        <v>0</v>
      </c>
      <c r="E68" s="66">
        <v>0</v>
      </c>
      <c r="F68" s="66">
        <v>0</v>
      </c>
      <c r="G68" s="66">
        <v>0</v>
      </c>
      <c r="H68" s="66">
        <v>0</v>
      </c>
    </row>
    <row r="69" spans="1:8" x14ac:dyDescent="0.25">
      <c r="A69" s="65"/>
      <c r="B69" s="63" t="s">
        <v>356</v>
      </c>
      <c r="C69" s="66">
        <v>0</v>
      </c>
      <c r="D69" s="66">
        <v>0</v>
      </c>
      <c r="E69" s="66">
        <v>0</v>
      </c>
      <c r="F69" s="66">
        <v>0</v>
      </c>
      <c r="G69" s="66">
        <v>0</v>
      </c>
      <c r="H69" s="66">
        <v>0</v>
      </c>
    </row>
    <row r="70" spans="1:8" x14ac:dyDescent="0.25">
      <c r="A70" s="65"/>
      <c r="B70" s="63" t="s">
        <v>357</v>
      </c>
      <c r="C70" s="66">
        <v>0</v>
      </c>
      <c r="D70" s="66">
        <v>0</v>
      </c>
      <c r="E70" s="66">
        <v>0</v>
      </c>
      <c r="F70" s="66">
        <v>0</v>
      </c>
      <c r="G70" s="66">
        <v>0</v>
      </c>
      <c r="H70" s="66">
        <v>0</v>
      </c>
    </row>
    <row r="71" spans="1:8" x14ac:dyDescent="0.25">
      <c r="A71" s="65"/>
      <c r="B71" s="63" t="s">
        <v>358</v>
      </c>
      <c r="C71" s="66">
        <v>0</v>
      </c>
      <c r="D71" s="66">
        <v>0</v>
      </c>
      <c r="E71" s="66">
        <v>0</v>
      </c>
      <c r="F71" s="66">
        <v>0</v>
      </c>
      <c r="G71" s="66">
        <v>0</v>
      </c>
      <c r="H71" s="66">
        <v>0</v>
      </c>
    </row>
    <row r="72" spans="1:8" x14ac:dyDescent="0.25">
      <c r="A72" s="65"/>
      <c r="B72" s="63" t="s">
        <v>359</v>
      </c>
      <c r="C72" s="66">
        <v>0</v>
      </c>
      <c r="D72" s="66">
        <v>0</v>
      </c>
      <c r="E72" s="66">
        <v>0</v>
      </c>
      <c r="F72" s="66">
        <v>0</v>
      </c>
      <c r="G72" s="66">
        <v>0</v>
      </c>
      <c r="H72" s="66">
        <v>0</v>
      </c>
    </row>
    <row r="73" spans="1:8" x14ac:dyDescent="0.25">
      <c r="A73" s="242" t="s">
        <v>360</v>
      </c>
      <c r="B73" s="243"/>
      <c r="C73" s="66">
        <f>+C74+C75+C76</f>
        <v>0</v>
      </c>
      <c r="D73" s="66">
        <f t="shared" ref="D73:G73" si="8">+D74+D75+D76</f>
        <v>0</v>
      </c>
      <c r="E73" s="66">
        <v>0</v>
      </c>
      <c r="F73" s="66">
        <f t="shared" si="8"/>
        <v>0</v>
      </c>
      <c r="G73" s="66">
        <f t="shared" si="8"/>
        <v>0</v>
      </c>
      <c r="H73" s="66">
        <f>+E73</f>
        <v>0</v>
      </c>
    </row>
    <row r="74" spans="1:8" x14ac:dyDescent="0.25">
      <c r="A74" s="65"/>
      <c r="B74" s="63" t="s">
        <v>361</v>
      </c>
      <c r="C74" s="66">
        <v>0</v>
      </c>
      <c r="D74" s="66">
        <v>0</v>
      </c>
      <c r="E74" s="66">
        <v>0</v>
      </c>
      <c r="F74" s="66">
        <v>0</v>
      </c>
      <c r="G74" s="66">
        <v>0</v>
      </c>
      <c r="H74" s="66">
        <v>0</v>
      </c>
    </row>
    <row r="75" spans="1:8" x14ac:dyDescent="0.25">
      <c r="A75" s="65"/>
      <c r="B75" s="63" t="s">
        <v>362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</row>
    <row r="76" spans="1:8" x14ac:dyDescent="0.25">
      <c r="A76" s="65"/>
      <c r="B76" s="63" t="s">
        <v>363</v>
      </c>
      <c r="C76" s="66">
        <v>0</v>
      </c>
      <c r="D76" s="66">
        <v>0</v>
      </c>
      <c r="E76" s="66">
        <v>0</v>
      </c>
      <c r="F76" s="66">
        <v>0</v>
      </c>
      <c r="G76" s="66">
        <v>0</v>
      </c>
      <c r="H76" s="66">
        <f>+E76</f>
        <v>0</v>
      </c>
    </row>
    <row r="77" spans="1:8" x14ac:dyDescent="0.25">
      <c r="A77" s="242" t="s">
        <v>364</v>
      </c>
      <c r="B77" s="243"/>
      <c r="C77" s="66">
        <f>SUM(C79:C84)</f>
        <v>0</v>
      </c>
      <c r="D77" s="66">
        <f t="shared" ref="D77:H77" si="9">SUM(D79:D84)</f>
        <v>0</v>
      </c>
      <c r="E77" s="66">
        <f t="shared" si="9"/>
        <v>0</v>
      </c>
      <c r="F77" s="66">
        <f t="shared" si="9"/>
        <v>0</v>
      </c>
      <c r="G77" s="66">
        <f t="shared" si="9"/>
        <v>0</v>
      </c>
      <c r="H77" s="66">
        <f t="shared" si="9"/>
        <v>0</v>
      </c>
    </row>
    <row r="78" spans="1:8" x14ac:dyDescent="0.25">
      <c r="A78" s="65"/>
      <c r="B78" s="63" t="s">
        <v>365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</row>
    <row r="79" spans="1:8" x14ac:dyDescent="0.25">
      <c r="A79" s="65"/>
      <c r="B79" s="63" t="s">
        <v>366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</row>
    <row r="80" spans="1:8" x14ac:dyDescent="0.25">
      <c r="A80" s="65"/>
      <c r="B80" s="63" t="s">
        <v>367</v>
      </c>
      <c r="C80" s="66">
        <v>0</v>
      </c>
      <c r="D80" s="66">
        <v>0</v>
      </c>
      <c r="E80" s="66">
        <v>0</v>
      </c>
      <c r="F80" s="66">
        <v>0</v>
      </c>
      <c r="G80" s="66">
        <v>0</v>
      </c>
      <c r="H80" s="66">
        <v>0</v>
      </c>
    </row>
    <row r="81" spans="1:8" x14ac:dyDescent="0.25">
      <c r="A81" s="65"/>
      <c r="B81" s="63" t="s">
        <v>368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  <c r="H81" s="66">
        <v>0</v>
      </c>
    </row>
    <row r="82" spans="1:8" x14ac:dyDescent="0.25">
      <c r="A82" s="65"/>
      <c r="B82" s="63" t="s">
        <v>369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</row>
    <row r="83" spans="1:8" x14ac:dyDescent="0.25">
      <c r="A83" s="65"/>
      <c r="B83" s="63" t="s">
        <v>370</v>
      </c>
      <c r="C83" s="66">
        <v>0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</row>
    <row r="84" spans="1:8" x14ac:dyDescent="0.25">
      <c r="A84" s="65"/>
      <c r="B84" s="63" t="s">
        <v>371</v>
      </c>
      <c r="C84" s="66">
        <v>0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</row>
    <row r="85" spans="1:8" x14ac:dyDescent="0.25">
      <c r="A85" s="212" t="s">
        <v>436</v>
      </c>
      <c r="B85" s="244"/>
      <c r="C85" s="175">
        <f>+C11</f>
        <v>43080000</v>
      </c>
      <c r="D85" s="175">
        <f t="shared" ref="D85:H85" si="10">+D11</f>
        <v>8629515.4600000009</v>
      </c>
      <c r="E85" s="175">
        <f t="shared" si="10"/>
        <v>51709515.460000001</v>
      </c>
      <c r="F85" s="175">
        <f t="shared" si="10"/>
        <v>4360827.37</v>
      </c>
      <c r="G85" s="175">
        <f t="shared" si="10"/>
        <v>4360827.37</v>
      </c>
      <c r="H85" s="175">
        <f t="shared" si="10"/>
        <v>47348688.089999996</v>
      </c>
    </row>
  </sheetData>
  <mergeCells count="22">
    <mergeCell ref="A50:B50"/>
    <mergeCell ref="A73:B73"/>
    <mergeCell ref="A77:B77"/>
    <mergeCell ref="A85:B85"/>
    <mergeCell ref="A60:B60"/>
    <mergeCell ref="A64:B64"/>
    <mergeCell ref="A11:B11"/>
    <mergeCell ref="A12:B12"/>
    <mergeCell ref="A20:B20"/>
    <mergeCell ref="A30:B30"/>
    <mergeCell ref="A40:B40"/>
    <mergeCell ref="A2:H2"/>
    <mergeCell ref="A4:H4"/>
    <mergeCell ref="A5:H5"/>
    <mergeCell ref="A6:H6"/>
    <mergeCell ref="A7:H7"/>
    <mergeCell ref="A3:H3"/>
    <mergeCell ref="A8:B10"/>
    <mergeCell ref="C8:G8"/>
    <mergeCell ref="E9:E10"/>
    <mergeCell ref="F9:F10"/>
    <mergeCell ref="G9:G10"/>
  </mergeCells>
  <printOptions horizontalCentered="1" verticalCentered="1"/>
  <pageMargins left="0.31496062992125984" right="0.31496062992125984" top="0.94488188976377963" bottom="0.94488188976377963" header="0.31496062992125984" footer="0.31496062992125984"/>
  <pageSetup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opLeftCell="A33" zoomScale="120" zoomScaleNormal="120" workbookViewId="0">
      <selection activeCell="A52" sqref="A52"/>
    </sheetView>
  </sheetViews>
  <sheetFormatPr baseColWidth="10" defaultRowHeight="15" x14ac:dyDescent="0.25"/>
  <cols>
    <col min="1" max="1" width="81.140625" style="113" bestFit="1" customWidth="1"/>
    <col min="2" max="2" width="13.28515625" style="113" bestFit="1" customWidth="1"/>
    <col min="3" max="3" width="12" style="113" customWidth="1"/>
    <col min="4" max="6" width="13.28515625" style="113" bestFit="1" customWidth="1"/>
    <col min="7" max="7" width="14.42578125" style="113" customWidth="1"/>
  </cols>
  <sheetData>
    <row r="1" spans="1:7" ht="42" customHeight="1" x14ac:dyDescent="0.25">
      <c r="A1" s="245" t="s">
        <v>497</v>
      </c>
      <c r="B1" s="245"/>
      <c r="C1" s="245"/>
      <c r="D1" s="245"/>
      <c r="E1" s="245"/>
      <c r="F1" s="245"/>
      <c r="G1" s="245"/>
    </row>
    <row r="2" spans="1:7" ht="22.5" customHeight="1" x14ac:dyDescent="0.25">
      <c r="A2" s="246" t="s">
        <v>373</v>
      </c>
      <c r="B2" s="246"/>
      <c r="C2" s="246"/>
      <c r="D2" s="246"/>
      <c r="E2" s="246"/>
      <c r="F2" s="246"/>
      <c r="G2" s="246"/>
    </row>
    <row r="3" spans="1:7" x14ac:dyDescent="0.25">
      <c r="A3" s="247" t="s">
        <v>425</v>
      </c>
      <c r="B3" s="248"/>
      <c r="C3" s="248"/>
      <c r="D3" s="248"/>
      <c r="E3" s="248"/>
      <c r="F3" s="248"/>
      <c r="G3" s="249"/>
    </row>
    <row r="4" spans="1:7" s="33" customFormat="1" x14ac:dyDescent="0.25">
      <c r="A4" s="250" t="s">
        <v>428</v>
      </c>
      <c r="B4" s="203"/>
      <c r="C4" s="203"/>
      <c r="D4" s="203"/>
      <c r="E4" s="203"/>
      <c r="F4" s="203"/>
      <c r="G4" s="251"/>
    </row>
    <row r="5" spans="1:7" x14ac:dyDescent="0.25">
      <c r="A5" s="250" t="s">
        <v>437</v>
      </c>
      <c r="B5" s="203"/>
      <c r="C5" s="203"/>
      <c r="D5" s="203"/>
      <c r="E5" s="203"/>
      <c r="F5" s="203"/>
      <c r="G5" s="251"/>
    </row>
    <row r="6" spans="1:7" x14ac:dyDescent="0.25">
      <c r="A6" s="250" t="s">
        <v>374</v>
      </c>
      <c r="B6" s="203"/>
      <c r="C6" s="203"/>
      <c r="D6" s="203"/>
      <c r="E6" s="203"/>
      <c r="F6" s="203"/>
      <c r="G6" s="251"/>
    </row>
    <row r="7" spans="1:7" x14ac:dyDescent="0.25">
      <c r="A7" s="250" t="s">
        <v>457</v>
      </c>
      <c r="B7" s="203"/>
      <c r="C7" s="203"/>
      <c r="D7" s="203"/>
      <c r="E7" s="203"/>
      <c r="F7" s="203"/>
      <c r="G7" s="251"/>
    </row>
    <row r="8" spans="1:7" x14ac:dyDescent="0.25">
      <c r="A8" s="252" t="s">
        <v>0</v>
      </c>
      <c r="B8" s="220"/>
      <c r="C8" s="220"/>
      <c r="D8" s="220"/>
      <c r="E8" s="220"/>
      <c r="F8" s="220"/>
      <c r="G8" s="253"/>
    </row>
    <row r="9" spans="1:7" x14ac:dyDescent="0.25">
      <c r="A9" s="234" t="s">
        <v>1</v>
      </c>
      <c r="B9" s="221" t="s">
        <v>299</v>
      </c>
      <c r="C9" s="221"/>
      <c r="D9" s="221"/>
      <c r="E9" s="221"/>
      <c r="F9" s="221"/>
      <c r="G9" s="221" t="s">
        <v>375</v>
      </c>
    </row>
    <row r="10" spans="1:7" x14ac:dyDescent="0.25">
      <c r="A10" s="232"/>
      <c r="B10" s="203" t="s">
        <v>213</v>
      </c>
      <c r="C10" s="61" t="s">
        <v>254</v>
      </c>
      <c r="D10" s="203" t="s">
        <v>256</v>
      </c>
      <c r="E10" s="203" t="s">
        <v>214</v>
      </c>
      <c r="F10" s="203" t="s">
        <v>216</v>
      </c>
      <c r="G10" s="203"/>
    </row>
    <row r="11" spans="1:7" x14ac:dyDescent="0.25">
      <c r="A11" s="233"/>
      <c r="B11" s="220"/>
      <c r="C11" s="62" t="s">
        <v>255</v>
      </c>
      <c r="D11" s="220"/>
      <c r="E11" s="220"/>
      <c r="F11" s="220"/>
      <c r="G11" s="220"/>
    </row>
    <row r="12" spans="1:7" x14ac:dyDescent="0.25">
      <c r="A12" s="34" t="s">
        <v>376</v>
      </c>
      <c r="B12" s="72">
        <f>SUM(B13:B27)</f>
        <v>43080000</v>
      </c>
      <c r="C12" s="72">
        <f t="shared" ref="C12:G12" si="0">SUM(C13:C27)</f>
        <v>8629515.459999999</v>
      </c>
      <c r="D12" s="72">
        <f t="shared" si="0"/>
        <v>51709515.459999993</v>
      </c>
      <c r="E12" s="72">
        <f t="shared" si="0"/>
        <v>4360827.3699999982</v>
      </c>
      <c r="F12" s="72">
        <f t="shared" si="0"/>
        <v>4360827.3699999982</v>
      </c>
      <c r="G12" s="179">
        <f t="shared" si="0"/>
        <v>47348688.089999989</v>
      </c>
    </row>
    <row r="13" spans="1:7" x14ac:dyDescent="0.25">
      <c r="A13" s="160" t="s">
        <v>498</v>
      </c>
      <c r="B13" s="72">
        <v>9849107.9000000004</v>
      </c>
      <c r="C13" s="72">
        <v>4914935.46</v>
      </c>
      <c r="D13" s="72">
        <v>14764043.359999999</v>
      </c>
      <c r="E13" s="72">
        <v>1799071.12</v>
      </c>
      <c r="F13" s="72">
        <v>1799071.12</v>
      </c>
      <c r="G13" s="66">
        <v>12964972.24</v>
      </c>
    </row>
    <row r="14" spans="1:7" s="33" customFormat="1" x14ac:dyDescent="0.25">
      <c r="A14" s="160" t="s">
        <v>499</v>
      </c>
      <c r="B14" s="35">
        <v>3926653.63</v>
      </c>
      <c r="C14" s="72">
        <v>3534384.25</v>
      </c>
      <c r="D14" s="35">
        <v>7461037.8799999999</v>
      </c>
      <c r="E14" s="35">
        <v>259172.86</v>
      </c>
      <c r="F14" s="35">
        <v>259172.86</v>
      </c>
      <c r="G14" s="35">
        <v>7201865.0199999996</v>
      </c>
    </row>
    <row r="15" spans="1:7" s="33" customFormat="1" x14ac:dyDescent="0.25">
      <c r="A15" s="160" t="s">
        <v>500</v>
      </c>
      <c r="B15" s="35">
        <v>2282004.65</v>
      </c>
      <c r="C15" s="72">
        <v>-10261.57</v>
      </c>
      <c r="D15" s="35">
        <v>2271743.08</v>
      </c>
      <c r="E15" s="35">
        <v>159737.63</v>
      </c>
      <c r="F15" s="35">
        <v>159737.63</v>
      </c>
      <c r="G15" s="35">
        <v>2112005.4500000002</v>
      </c>
    </row>
    <row r="16" spans="1:7" s="33" customFormat="1" x14ac:dyDescent="0.25">
      <c r="A16" s="160" t="s">
        <v>501</v>
      </c>
      <c r="B16" s="35">
        <v>1944165.42</v>
      </c>
      <c r="C16" s="72">
        <v>-49330.61</v>
      </c>
      <c r="D16" s="35">
        <v>1894834.81</v>
      </c>
      <c r="E16" s="35">
        <v>101738.17</v>
      </c>
      <c r="F16" s="35">
        <v>101738.17</v>
      </c>
      <c r="G16" s="35">
        <v>1793096.64</v>
      </c>
    </row>
    <row r="17" spans="1:7" s="33" customFormat="1" x14ac:dyDescent="0.25">
      <c r="A17" s="160" t="s">
        <v>502</v>
      </c>
      <c r="B17" s="35">
        <v>4881885.13</v>
      </c>
      <c r="C17" s="72">
        <v>333211.19</v>
      </c>
      <c r="D17" s="35">
        <v>5215096.32</v>
      </c>
      <c r="E17" s="35">
        <v>804374.82</v>
      </c>
      <c r="F17" s="35">
        <v>804374.82</v>
      </c>
      <c r="G17" s="35">
        <v>4410721.5</v>
      </c>
    </row>
    <row r="18" spans="1:7" s="33" customFormat="1" x14ac:dyDescent="0.25">
      <c r="A18" s="160" t="s">
        <v>503</v>
      </c>
      <c r="B18" s="35">
        <v>574969.80000000005</v>
      </c>
      <c r="C18" s="72">
        <v>-14313.46</v>
      </c>
      <c r="D18" s="35">
        <v>560656.34</v>
      </c>
      <c r="E18" s="35">
        <v>33866.32</v>
      </c>
      <c r="F18" s="35">
        <v>33866.32</v>
      </c>
      <c r="G18" s="35">
        <v>526790.02</v>
      </c>
    </row>
    <row r="19" spans="1:7" s="33" customFormat="1" x14ac:dyDescent="0.25">
      <c r="A19" s="160" t="s">
        <v>504</v>
      </c>
      <c r="B19" s="35">
        <v>3409948.05</v>
      </c>
      <c r="C19" s="72">
        <v>-83800.72</v>
      </c>
      <c r="D19" s="35">
        <v>3326147.33</v>
      </c>
      <c r="E19" s="35">
        <v>203198</v>
      </c>
      <c r="F19" s="35">
        <v>203198</v>
      </c>
      <c r="G19" s="35">
        <v>3122949.33</v>
      </c>
    </row>
    <row r="20" spans="1:7" s="33" customFormat="1" x14ac:dyDescent="0.25">
      <c r="A20" s="160" t="s">
        <v>505</v>
      </c>
      <c r="B20" s="35">
        <v>574794.34</v>
      </c>
      <c r="C20" s="72">
        <v>-14244</v>
      </c>
      <c r="D20" s="35">
        <v>560550.34</v>
      </c>
      <c r="E20" s="35">
        <v>33866.32</v>
      </c>
      <c r="F20" s="35">
        <v>33866.32</v>
      </c>
      <c r="G20" s="35">
        <v>526684.02</v>
      </c>
    </row>
    <row r="21" spans="1:7" s="33" customFormat="1" x14ac:dyDescent="0.25">
      <c r="A21" s="160" t="s">
        <v>506</v>
      </c>
      <c r="B21" s="35">
        <v>3930196.75</v>
      </c>
      <c r="C21" s="72">
        <v>-79192.25</v>
      </c>
      <c r="D21" s="35">
        <v>3851004.5</v>
      </c>
      <c r="E21" s="35">
        <v>244838.39999999999</v>
      </c>
      <c r="F21" s="35">
        <v>244838.39999999999</v>
      </c>
      <c r="G21" s="35">
        <v>3606166.1</v>
      </c>
    </row>
    <row r="22" spans="1:7" s="33" customFormat="1" x14ac:dyDescent="0.25">
      <c r="A22" s="160" t="s">
        <v>507</v>
      </c>
      <c r="B22" s="35">
        <v>3407834.69</v>
      </c>
      <c r="C22" s="72">
        <v>-72964.08</v>
      </c>
      <c r="D22" s="35">
        <v>3334870.61</v>
      </c>
      <c r="E22" s="35">
        <v>225246.63</v>
      </c>
      <c r="F22" s="35">
        <v>225246.63</v>
      </c>
      <c r="G22" s="35">
        <v>3109623.98</v>
      </c>
    </row>
    <row r="23" spans="1:7" s="33" customFormat="1" x14ac:dyDescent="0.25">
      <c r="A23" s="160" t="s">
        <v>508</v>
      </c>
      <c r="B23" s="35">
        <v>5611989.0899999999</v>
      </c>
      <c r="C23" s="72">
        <v>-122679.86</v>
      </c>
      <c r="D23" s="35">
        <v>5489309.2300000004</v>
      </c>
      <c r="E23" s="35">
        <v>343315.69</v>
      </c>
      <c r="F23" s="35">
        <v>343315.69</v>
      </c>
      <c r="G23" s="35">
        <v>5145993.54</v>
      </c>
    </row>
    <row r="24" spans="1:7" x14ac:dyDescent="0.25">
      <c r="A24" s="160" t="s">
        <v>509</v>
      </c>
      <c r="B24" s="35">
        <v>575145.25</v>
      </c>
      <c r="C24" s="72">
        <v>-14382.91</v>
      </c>
      <c r="D24" s="35">
        <v>560762.34</v>
      </c>
      <c r="E24" s="35">
        <v>33854.29</v>
      </c>
      <c r="F24" s="35">
        <v>33854.29</v>
      </c>
      <c r="G24" s="35">
        <v>526908.05000000005</v>
      </c>
    </row>
    <row r="25" spans="1:7" x14ac:dyDescent="0.25">
      <c r="A25" s="160" t="s">
        <v>510</v>
      </c>
      <c r="B25" s="35">
        <v>359534.21</v>
      </c>
      <c r="C25" s="72">
        <v>150608.51999999999</v>
      </c>
      <c r="D25" s="72">
        <v>510142.73</v>
      </c>
      <c r="E25" s="72">
        <v>16945.349999999999</v>
      </c>
      <c r="F25" s="72">
        <v>16945.349999999999</v>
      </c>
      <c r="G25" s="66">
        <v>493197.38</v>
      </c>
    </row>
    <row r="26" spans="1:7" x14ac:dyDescent="0.25">
      <c r="A26" s="160" t="s">
        <v>511</v>
      </c>
      <c r="B26" s="35">
        <v>1450729.33</v>
      </c>
      <c r="C26" s="72">
        <v>164737.15</v>
      </c>
      <c r="D26" s="72">
        <v>1615466.48</v>
      </c>
      <c r="E26" s="72">
        <v>84665.8</v>
      </c>
      <c r="F26" s="72">
        <v>84665.8</v>
      </c>
      <c r="G26" s="66">
        <v>1530800.68</v>
      </c>
    </row>
    <row r="27" spans="1:7" x14ac:dyDescent="0.25">
      <c r="A27" s="176" t="s">
        <v>512</v>
      </c>
      <c r="B27" s="72">
        <v>301041.76</v>
      </c>
      <c r="C27" s="72">
        <v>-7191.65</v>
      </c>
      <c r="D27" s="72">
        <v>293850.11</v>
      </c>
      <c r="E27" s="72">
        <v>16935.97</v>
      </c>
      <c r="F27" s="72">
        <v>16935.97</v>
      </c>
      <c r="G27" s="66">
        <v>276914.14</v>
      </c>
    </row>
    <row r="28" spans="1:7" x14ac:dyDescent="0.25">
      <c r="A28" s="64" t="s">
        <v>377</v>
      </c>
      <c r="B28" s="72">
        <f>SUM(B29:B43)</f>
        <v>0</v>
      </c>
      <c r="C28" s="72">
        <f t="shared" ref="C28:G28" si="1">SUM(C29:C43)</f>
        <v>0</v>
      </c>
      <c r="D28" s="72">
        <f t="shared" si="1"/>
        <v>0</v>
      </c>
      <c r="E28" s="72">
        <f t="shared" si="1"/>
        <v>0</v>
      </c>
      <c r="F28" s="72">
        <f t="shared" si="1"/>
        <v>0</v>
      </c>
      <c r="G28" s="66">
        <f t="shared" si="1"/>
        <v>0</v>
      </c>
    </row>
    <row r="29" spans="1:7" x14ac:dyDescent="0.25">
      <c r="A29" s="160" t="s">
        <v>498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66">
        <v>0</v>
      </c>
    </row>
    <row r="30" spans="1:7" x14ac:dyDescent="0.25">
      <c r="A30" s="160" t="s">
        <v>499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66">
        <v>0</v>
      </c>
    </row>
    <row r="31" spans="1:7" x14ac:dyDescent="0.25">
      <c r="A31" s="160" t="s">
        <v>500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66">
        <v>0</v>
      </c>
    </row>
    <row r="32" spans="1:7" x14ac:dyDescent="0.25">
      <c r="A32" s="160" t="s">
        <v>501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66">
        <v>0</v>
      </c>
    </row>
    <row r="33" spans="1:7" x14ac:dyDescent="0.25">
      <c r="A33" s="160" t="s">
        <v>502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66">
        <v>0</v>
      </c>
    </row>
    <row r="34" spans="1:7" x14ac:dyDescent="0.25">
      <c r="A34" s="160" t="s">
        <v>503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66">
        <v>0</v>
      </c>
    </row>
    <row r="35" spans="1:7" x14ac:dyDescent="0.25">
      <c r="A35" s="160" t="s">
        <v>504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66">
        <v>0</v>
      </c>
    </row>
    <row r="36" spans="1:7" x14ac:dyDescent="0.25">
      <c r="A36" s="160" t="s">
        <v>505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66">
        <v>0</v>
      </c>
    </row>
    <row r="37" spans="1:7" s="33" customFormat="1" x14ac:dyDescent="0.25">
      <c r="A37" s="160" t="s">
        <v>506</v>
      </c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66">
        <v>0</v>
      </c>
    </row>
    <row r="38" spans="1:7" s="33" customFormat="1" x14ac:dyDescent="0.25">
      <c r="A38" s="160" t="s">
        <v>507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66">
        <v>0</v>
      </c>
    </row>
    <row r="39" spans="1:7" s="33" customFormat="1" x14ac:dyDescent="0.25">
      <c r="A39" s="160" t="s">
        <v>508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66">
        <v>0</v>
      </c>
    </row>
    <row r="40" spans="1:7" s="33" customFormat="1" x14ac:dyDescent="0.25">
      <c r="A40" s="160" t="s">
        <v>509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66">
        <v>0</v>
      </c>
    </row>
    <row r="41" spans="1:7" s="33" customFormat="1" x14ac:dyDescent="0.25">
      <c r="A41" s="160" t="s">
        <v>510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66">
        <v>0</v>
      </c>
    </row>
    <row r="42" spans="1:7" s="33" customFormat="1" x14ac:dyDescent="0.25">
      <c r="A42" s="160" t="s">
        <v>511</v>
      </c>
      <c r="B42" s="72">
        <v>0</v>
      </c>
      <c r="C42" s="72">
        <v>0</v>
      </c>
      <c r="D42" s="72">
        <v>0</v>
      </c>
      <c r="E42" s="72">
        <v>0</v>
      </c>
      <c r="F42" s="72">
        <v>0</v>
      </c>
      <c r="G42" s="66">
        <v>0</v>
      </c>
    </row>
    <row r="43" spans="1:7" x14ac:dyDescent="0.25">
      <c r="A43" s="176" t="s">
        <v>512</v>
      </c>
      <c r="B43" s="72">
        <v>0</v>
      </c>
      <c r="C43" s="72">
        <v>0</v>
      </c>
      <c r="D43" s="72">
        <v>0</v>
      </c>
      <c r="E43" s="72">
        <v>0</v>
      </c>
      <c r="F43" s="72">
        <v>0</v>
      </c>
      <c r="G43" s="66">
        <v>0</v>
      </c>
    </row>
    <row r="44" spans="1:7" x14ac:dyDescent="0.25">
      <c r="A44" s="178" t="s">
        <v>372</v>
      </c>
      <c r="B44" s="177">
        <f>+B12+B28</f>
        <v>43080000</v>
      </c>
      <c r="C44" s="177">
        <f t="shared" ref="C44:G44" si="2">+C12+C28</f>
        <v>8629515.459999999</v>
      </c>
      <c r="D44" s="177">
        <f t="shared" si="2"/>
        <v>51709515.459999993</v>
      </c>
      <c r="E44" s="177">
        <f t="shared" si="2"/>
        <v>4360827.3699999982</v>
      </c>
      <c r="F44" s="177">
        <f t="shared" si="2"/>
        <v>4360827.3699999982</v>
      </c>
      <c r="G44" s="177">
        <f t="shared" si="2"/>
        <v>47348688.089999989</v>
      </c>
    </row>
  </sheetData>
  <mergeCells count="15">
    <mergeCell ref="A1:G1"/>
    <mergeCell ref="A2:G2"/>
    <mergeCell ref="E10:E11"/>
    <mergeCell ref="F10:F11"/>
    <mergeCell ref="A3:G3"/>
    <mergeCell ref="A5:G5"/>
    <mergeCell ref="A6:G6"/>
    <mergeCell ref="A7:G7"/>
    <mergeCell ref="A8:G8"/>
    <mergeCell ref="A9:A11"/>
    <mergeCell ref="B9:F9"/>
    <mergeCell ref="G9:G11"/>
    <mergeCell ref="B10:B11"/>
    <mergeCell ref="D10:D11"/>
    <mergeCell ref="A4:G4"/>
  </mergeCells>
  <printOptions horizontalCentered="1" verticalCentered="1"/>
  <pageMargins left="0.31496062992125984" right="0.31496062992125984" top="0.55118110236220474" bottom="0.55118110236220474" header="0.31496062992125984" footer="0.31496062992125984"/>
  <pageSetup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opLeftCell="A75" workbookViewId="0">
      <selection activeCell="A98" sqref="A98"/>
    </sheetView>
  </sheetViews>
  <sheetFormatPr baseColWidth="10" defaultRowHeight="15" x14ac:dyDescent="0.25"/>
  <cols>
    <col min="1" max="1" width="11.42578125" style="113"/>
    <col min="2" max="2" width="80.5703125" style="113" bestFit="1" customWidth="1"/>
    <col min="3" max="3" width="13.28515625" style="113" bestFit="1" customWidth="1"/>
    <col min="4" max="4" width="14" style="113" customWidth="1"/>
    <col min="5" max="7" width="13.28515625" style="113" bestFit="1" customWidth="1"/>
    <col min="8" max="8" width="15.5703125" style="113" customWidth="1"/>
  </cols>
  <sheetData>
    <row r="1" spans="1:8" ht="22.5" customHeight="1" x14ac:dyDescent="0.25">
      <c r="A1" s="245" t="s">
        <v>519</v>
      </c>
      <c r="B1" s="245"/>
      <c r="C1" s="245"/>
      <c r="D1" s="245"/>
      <c r="E1" s="245"/>
      <c r="F1" s="245"/>
      <c r="G1" s="245"/>
      <c r="H1" s="245"/>
    </row>
    <row r="2" spans="1:8" ht="18.75" customHeight="1" x14ac:dyDescent="0.25">
      <c r="A2" s="246" t="s">
        <v>378</v>
      </c>
      <c r="B2" s="246"/>
      <c r="C2" s="246"/>
      <c r="D2" s="246"/>
      <c r="E2" s="246"/>
      <c r="F2" s="246"/>
      <c r="G2" s="246"/>
      <c r="H2" s="246"/>
    </row>
    <row r="3" spans="1:8" x14ac:dyDescent="0.25">
      <c r="A3" s="257" t="s">
        <v>425</v>
      </c>
      <c r="B3" s="258"/>
      <c r="C3" s="258"/>
      <c r="D3" s="258"/>
      <c r="E3" s="258"/>
      <c r="F3" s="258"/>
      <c r="G3" s="258"/>
      <c r="H3" s="259"/>
    </row>
    <row r="4" spans="1:8" x14ac:dyDescent="0.25">
      <c r="A4" s="254" t="s">
        <v>438</v>
      </c>
      <c r="B4" s="221"/>
      <c r="C4" s="221"/>
      <c r="D4" s="221"/>
      <c r="E4" s="221"/>
      <c r="F4" s="221"/>
      <c r="G4" s="221"/>
      <c r="H4" s="255"/>
    </row>
    <row r="5" spans="1:8" x14ac:dyDescent="0.25">
      <c r="A5" s="250" t="s">
        <v>379</v>
      </c>
      <c r="B5" s="203"/>
      <c r="C5" s="203"/>
      <c r="D5" s="203"/>
      <c r="E5" s="203"/>
      <c r="F5" s="203"/>
      <c r="G5" s="203"/>
      <c r="H5" s="251"/>
    </row>
    <row r="6" spans="1:8" x14ac:dyDescent="0.25">
      <c r="A6" s="250" t="s">
        <v>458</v>
      </c>
      <c r="B6" s="203"/>
      <c r="C6" s="203"/>
      <c r="D6" s="203"/>
      <c r="E6" s="203"/>
      <c r="F6" s="203"/>
      <c r="G6" s="203"/>
      <c r="H6" s="251"/>
    </row>
    <row r="7" spans="1:8" x14ac:dyDescent="0.25">
      <c r="A7" s="252" t="s">
        <v>0</v>
      </c>
      <c r="B7" s="220"/>
      <c r="C7" s="220"/>
      <c r="D7" s="220"/>
      <c r="E7" s="220"/>
      <c r="F7" s="220"/>
      <c r="G7" s="220"/>
      <c r="H7" s="253"/>
    </row>
    <row r="8" spans="1:8" x14ac:dyDescent="0.25">
      <c r="A8" s="221" t="s">
        <v>1</v>
      </c>
      <c r="B8" s="221"/>
      <c r="C8" s="221" t="s">
        <v>299</v>
      </c>
      <c r="D8" s="221"/>
      <c r="E8" s="221"/>
      <c r="F8" s="221"/>
      <c r="G8" s="221"/>
      <c r="H8" s="221" t="s">
        <v>375</v>
      </c>
    </row>
    <row r="9" spans="1:8" x14ac:dyDescent="0.25">
      <c r="A9" s="203"/>
      <c r="B9" s="203"/>
      <c r="C9" s="203" t="s">
        <v>213</v>
      </c>
      <c r="D9" s="61" t="s">
        <v>254</v>
      </c>
      <c r="E9" s="203" t="s">
        <v>256</v>
      </c>
      <c r="F9" s="203" t="s">
        <v>214</v>
      </c>
      <c r="G9" s="203" t="s">
        <v>216</v>
      </c>
      <c r="H9" s="203"/>
    </row>
    <row r="10" spans="1:8" x14ac:dyDescent="0.25">
      <c r="A10" s="220"/>
      <c r="B10" s="220"/>
      <c r="C10" s="220"/>
      <c r="D10" s="62" t="s">
        <v>255</v>
      </c>
      <c r="E10" s="220"/>
      <c r="F10" s="220"/>
      <c r="G10" s="220"/>
      <c r="H10" s="220"/>
    </row>
    <row r="11" spans="1:8" x14ac:dyDescent="0.25">
      <c r="A11" s="256"/>
      <c r="B11" s="211"/>
      <c r="C11" s="6"/>
      <c r="D11" s="31"/>
      <c r="E11" s="31"/>
      <c r="F11" s="23"/>
      <c r="G11" s="31"/>
      <c r="H11" s="31"/>
    </row>
    <row r="12" spans="1:8" x14ac:dyDescent="0.25">
      <c r="A12" s="216" t="s">
        <v>380</v>
      </c>
      <c r="B12" s="241"/>
      <c r="C12" s="22">
        <f t="shared" ref="C12:H12" si="0">+C13</f>
        <v>43080000</v>
      </c>
      <c r="D12" s="72">
        <f t="shared" si="0"/>
        <v>8629515.4600000009</v>
      </c>
      <c r="E12" s="66">
        <f t="shared" si="0"/>
        <v>51709515.460000001</v>
      </c>
      <c r="F12" s="67">
        <f t="shared" si="0"/>
        <v>4360827.37</v>
      </c>
      <c r="G12" s="37">
        <f t="shared" si="0"/>
        <v>4360827.37</v>
      </c>
      <c r="H12" s="66">
        <f t="shared" si="0"/>
        <v>47348688.090000004</v>
      </c>
    </row>
    <row r="13" spans="1:8" x14ac:dyDescent="0.25">
      <c r="A13" s="216" t="s">
        <v>381</v>
      </c>
      <c r="B13" s="241"/>
      <c r="C13" s="72">
        <f>SUM(C14:C21)</f>
        <v>43080000</v>
      </c>
      <c r="D13" s="66">
        <f t="shared" ref="D13:G13" si="1">SUM(D14:D21)</f>
        <v>8629515.4600000009</v>
      </c>
      <c r="E13" s="66">
        <f t="shared" si="1"/>
        <v>51709515.460000001</v>
      </c>
      <c r="F13" s="67">
        <f t="shared" si="1"/>
        <v>4360827.37</v>
      </c>
      <c r="G13" s="66">
        <f t="shared" si="1"/>
        <v>4360827.37</v>
      </c>
      <c r="H13" s="66">
        <f>+E13-F13</f>
        <v>47348688.090000004</v>
      </c>
    </row>
    <row r="14" spans="1:8" x14ac:dyDescent="0.25">
      <c r="A14" s="65"/>
      <c r="B14" s="63" t="s">
        <v>382</v>
      </c>
      <c r="C14" s="72">
        <v>0</v>
      </c>
      <c r="D14" s="66">
        <v>0</v>
      </c>
      <c r="E14" s="66">
        <v>0</v>
      </c>
      <c r="F14" s="67">
        <v>0</v>
      </c>
      <c r="G14" s="66">
        <v>0</v>
      </c>
      <c r="H14" s="66">
        <v>0</v>
      </c>
    </row>
    <row r="15" spans="1:8" x14ac:dyDescent="0.25">
      <c r="A15" s="65"/>
      <c r="B15" s="63" t="s">
        <v>383</v>
      </c>
      <c r="C15" s="72">
        <v>43080000</v>
      </c>
      <c r="D15" s="66">
        <v>8629515.4600000009</v>
      </c>
      <c r="E15" s="66">
        <v>51709515.460000001</v>
      </c>
      <c r="F15" s="67">
        <v>4360827.37</v>
      </c>
      <c r="G15" s="66">
        <v>4360827.37</v>
      </c>
      <c r="H15" s="66">
        <v>47348688.090000004</v>
      </c>
    </row>
    <row r="16" spans="1:8" x14ac:dyDescent="0.25">
      <c r="A16" s="65"/>
      <c r="B16" s="63" t="s">
        <v>384</v>
      </c>
      <c r="C16" s="72">
        <v>0</v>
      </c>
      <c r="D16" s="66">
        <v>0</v>
      </c>
      <c r="E16" s="66">
        <v>0</v>
      </c>
      <c r="F16" s="67">
        <v>0</v>
      </c>
      <c r="G16" s="66">
        <v>0</v>
      </c>
      <c r="H16" s="66">
        <v>0</v>
      </c>
    </row>
    <row r="17" spans="1:8" x14ac:dyDescent="0.25">
      <c r="A17" s="65"/>
      <c r="B17" s="63" t="s">
        <v>385</v>
      </c>
      <c r="C17" s="72">
        <v>0</v>
      </c>
      <c r="D17" s="66">
        <v>0</v>
      </c>
      <c r="E17" s="66">
        <v>0</v>
      </c>
      <c r="F17" s="67">
        <v>0</v>
      </c>
      <c r="G17" s="66">
        <v>0</v>
      </c>
      <c r="H17" s="66">
        <v>0</v>
      </c>
    </row>
    <row r="18" spans="1:8" x14ac:dyDescent="0.25">
      <c r="A18" s="65"/>
      <c r="B18" s="63" t="s">
        <v>386</v>
      </c>
      <c r="C18" s="72">
        <v>0</v>
      </c>
      <c r="D18" s="66">
        <v>0</v>
      </c>
      <c r="E18" s="66">
        <v>0</v>
      </c>
      <c r="F18" s="67">
        <v>0</v>
      </c>
      <c r="G18" s="66">
        <v>0</v>
      </c>
      <c r="H18" s="66">
        <v>0</v>
      </c>
    </row>
    <row r="19" spans="1:8" x14ac:dyDescent="0.25">
      <c r="A19" s="65"/>
      <c r="B19" s="63" t="s">
        <v>387</v>
      </c>
      <c r="C19" s="72">
        <v>0</v>
      </c>
      <c r="D19" s="66">
        <v>0</v>
      </c>
      <c r="E19" s="66">
        <v>0</v>
      </c>
      <c r="F19" s="67">
        <v>0</v>
      </c>
      <c r="G19" s="66">
        <v>0</v>
      </c>
      <c r="H19" s="66">
        <v>0</v>
      </c>
    </row>
    <row r="20" spans="1:8" x14ac:dyDescent="0.25">
      <c r="A20" s="65"/>
      <c r="B20" s="63" t="s">
        <v>388</v>
      </c>
      <c r="C20" s="72">
        <v>0</v>
      </c>
      <c r="D20" s="66">
        <v>0</v>
      </c>
      <c r="E20" s="66">
        <v>0</v>
      </c>
      <c r="F20" s="67">
        <v>0</v>
      </c>
      <c r="G20" s="66">
        <v>0</v>
      </c>
      <c r="H20" s="66">
        <v>0</v>
      </c>
    </row>
    <row r="21" spans="1:8" x14ac:dyDescent="0.25">
      <c r="A21" s="65"/>
      <c r="B21" s="63" t="s">
        <v>389</v>
      </c>
      <c r="C21" s="72">
        <v>0</v>
      </c>
      <c r="D21" s="66">
        <v>0</v>
      </c>
      <c r="E21" s="66">
        <v>0</v>
      </c>
      <c r="F21" s="67">
        <v>0</v>
      </c>
      <c r="G21" s="66">
        <v>0</v>
      </c>
      <c r="H21" s="66">
        <v>0</v>
      </c>
    </row>
    <row r="22" spans="1:8" x14ac:dyDescent="0.25">
      <c r="A22" s="65"/>
      <c r="B22" s="63"/>
      <c r="C22" s="22"/>
      <c r="D22" s="73"/>
      <c r="E22" s="73"/>
      <c r="F22" s="74"/>
      <c r="G22" s="73"/>
      <c r="H22" s="73"/>
    </row>
    <row r="23" spans="1:8" x14ac:dyDescent="0.25">
      <c r="A23" s="216" t="s">
        <v>390</v>
      </c>
      <c r="B23" s="241"/>
      <c r="C23" s="72">
        <f t="shared" ref="C23:H23" si="2">SUM(C25:C30)</f>
        <v>0</v>
      </c>
      <c r="D23" s="66">
        <f t="shared" si="2"/>
        <v>0</v>
      </c>
      <c r="E23" s="66">
        <f t="shared" si="2"/>
        <v>0</v>
      </c>
      <c r="F23" s="67">
        <f t="shared" si="2"/>
        <v>0</v>
      </c>
      <c r="G23" s="66">
        <f t="shared" si="2"/>
        <v>0</v>
      </c>
      <c r="H23" s="66">
        <f t="shared" si="2"/>
        <v>0</v>
      </c>
    </row>
    <row r="24" spans="1:8" x14ac:dyDescent="0.25">
      <c r="A24" s="65"/>
      <c r="B24" s="63" t="s">
        <v>391</v>
      </c>
      <c r="C24" s="72">
        <v>0</v>
      </c>
      <c r="D24" s="66">
        <v>0</v>
      </c>
      <c r="E24" s="66">
        <v>0</v>
      </c>
      <c r="F24" s="67">
        <v>0</v>
      </c>
      <c r="G24" s="66">
        <v>0</v>
      </c>
      <c r="H24" s="66">
        <v>0</v>
      </c>
    </row>
    <row r="25" spans="1:8" x14ac:dyDescent="0.25">
      <c r="A25" s="65"/>
      <c r="B25" s="63" t="s">
        <v>392</v>
      </c>
      <c r="C25" s="72">
        <v>0</v>
      </c>
      <c r="D25" s="66">
        <v>0</v>
      </c>
      <c r="E25" s="66">
        <v>0</v>
      </c>
      <c r="F25" s="67">
        <v>0</v>
      </c>
      <c r="G25" s="66">
        <v>0</v>
      </c>
      <c r="H25" s="66">
        <v>0</v>
      </c>
    </row>
    <row r="26" spans="1:8" x14ac:dyDescent="0.25">
      <c r="A26" s="65"/>
      <c r="B26" s="63" t="s">
        <v>393</v>
      </c>
      <c r="C26" s="72">
        <v>0</v>
      </c>
      <c r="D26" s="66">
        <v>0</v>
      </c>
      <c r="E26" s="66">
        <v>0</v>
      </c>
      <c r="F26" s="67">
        <v>0</v>
      </c>
      <c r="G26" s="66">
        <v>0</v>
      </c>
      <c r="H26" s="66">
        <v>0</v>
      </c>
    </row>
    <row r="27" spans="1:8" x14ac:dyDescent="0.25">
      <c r="A27" s="65"/>
      <c r="B27" s="63" t="s">
        <v>513</v>
      </c>
      <c r="C27" s="72">
        <v>0</v>
      </c>
      <c r="D27" s="66">
        <v>0</v>
      </c>
      <c r="E27" s="66">
        <v>0</v>
      </c>
      <c r="F27" s="67">
        <v>0</v>
      </c>
      <c r="G27" s="66">
        <v>0</v>
      </c>
      <c r="H27" s="66">
        <v>0</v>
      </c>
    </row>
    <row r="28" spans="1:8" x14ac:dyDescent="0.25">
      <c r="A28" s="65"/>
      <c r="B28" s="63" t="s">
        <v>394</v>
      </c>
      <c r="C28" s="72">
        <v>0</v>
      </c>
      <c r="D28" s="66">
        <v>0</v>
      </c>
      <c r="E28" s="66">
        <v>0</v>
      </c>
      <c r="F28" s="67">
        <v>0</v>
      </c>
      <c r="G28" s="66">
        <v>0</v>
      </c>
      <c r="H28" s="66">
        <v>0</v>
      </c>
    </row>
    <row r="29" spans="1:8" x14ac:dyDescent="0.25">
      <c r="A29" s="65"/>
      <c r="B29" s="63" t="s">
        <v>395</v>
      </c>
      <c r="C29" s="72">
        <v>0</v>
      </c>
      <c r="D29" s="66">
        <v>0</v>
      </c>
      <c r="E29" s="66">
        <v>0</v>
      </c>
      <c r="F29" s="67">
        <v>0</v>
      </c>
      <c r="G29" s="66">
        <v>0</v>
      </c>
      <c r="H29" s="66">
        <v>0</v>
      </c>
    </row>
    <row r="30" spans="1:8" x14ac:dyDescent="0.25">
      <c r="A30" s="65"/>
      <c r="B30" s="63" t="s">
        <v>396</v>
      </c>
      <c r="C30" s="72">
        <v>0</v>
      </c>
      <c r="D30" s="66">
        <v>0</v>
      </c>
      <c r="E30" s="66">
        <v>0</v>
      </c>
      <c r="F30" s="67">
        <v>0</v>
      </c>
      <c r="G30" s="66">
        <v>0</v>
      </c>
      <c r="H30" s="66">
        <v>0</v>
      </c>
    </row>
    <row r="31" spans="1:8" x14ac:dyDescent="0.25">
      <c r="A31" s="65"/>
      <c r="B31" s="63"/>
      <c r="C31" s="22"/>
      <c r="D31" s="73"/>
      <c r="E31" s="73"/>
      <c r="F31" s="74"/>
      <c r="G31" s="73"/>
      <c r="H31" s="73"/>
    </row>
    <row r="32" spans="1:8" x14ac:dyDescent="0.25">
      <c r="A32" s="216" t="s">
        <v>517</v>
      </c>
      <c r="B32" s="241"/>
      <c r="C32" s="72">
        <f t="shared" ref="C32:H32" si="3">SUM(C33:C41)</f>
        <v>0</v>
      </c>
      <c r="D32" s="66">
        <f t="shared" si="3"/>
        <v>0</v>
      </c>
      <c r="E32" s="66">
        <f t="shared" si="3"/>
        <v>0</v>
      </c>
      <c r="F32" s="67">
        <f t="shared" si="3"/>
        <v>0</v>
      </c>
      <c r="G32" s="66">
        <f t="shared" si="3"/>
        <v>0</v>
      </c>
      <c r="H32" s="66">
        <f t="shared" si="3"/>
        <v>0</v>
      </c>
    </row>
    <row r="33" spans="1:8" x14ac:dyDescent="0.25">
      <c r="A33" s="65"/>
      <c r="B33" s="63" t="s">
        <v>516</v>
      </c>
      <c r="C33" s="72">
        <v>0</v>
      </c>
      <c r="D33" s="66">
        <v>0</v>
      </c>
      <c r="E33" s="66">
        <v>0</v>
      </c>
      <c r="F33" s="67">
        <v>0</v>
      </c>
      <c r="G33" s="66">
        <v>0</v>
      </c>
      <c r="H33" s="66">
        <v>0</v>
      </c>
    </row>
    <row r="34" spans="1:8" x14ac:dyDescent="0.25">
      <c r="A34" s="65"/>
      <c r="B34" s="63" t="s">
        <v>397</v>
      </c>
      <c r="C34" s="72">
        <v>0</v>
      </c>
      <c r="D34" s="66">
        <v>0</v>
      </c>
      <c r="E34" s="66">
        <v>0</v>
      </c>
      <c r="F34" s="67">
        <v>0</v>
      </c>
      <c r="G34" s="66">
        <v>0</v>
      </c>
      <c r="H34" s="66">
        <v>0</v>
      </c>
    </row>
    <row r="35" spans="1:8" x14ac:dyDescent="0.25">
      <c r="A35" s="65"/>
      <c r="B35" s="63" t="s">
        <v>398</v>
      </c>
      <c r="C35" s="72">
        <v>0</v>
      </c>
      <c r="D35" s="66">
        <v>0</v>
      </c>
      <c r="E35" s="66">
        <v>0</v>
      </c>
      <c r="F35" s="67">
        <v>0</v>
      </c>
      <c r="G35" s="66">
        <v>0</v>
      </c>
      <c r="H35" s="66">
        <v>0</v>
      </c>
    </row>
    <row r="36" spans="1:8" x14ac:dyDescent="0.25">
      <c r="A36" s="65"/>
      <c r="B36" s="63" t="s">
        <v>399</v>
      </c>
      <c r="C36" s="72">
        <v>0</v>
      </c>
      <c r="D36" s="66">
        <v>0</v>
      </c>
      <c r="E36" s="66">
        <v>0</v>
      </c>
      <c r="F36" s="67">
        <v>0</v>
      </c>
      <c r="G36" s="66">
        <v>0</v>
      </c>
      <c r="H36" s="66">
        <v>0</v>
      </c>
    </row>
    <row r="37" spans="1:8" x14ac:dyDescent="0.25">
      <c r="A37" s="65"/>
      <c r="B37" s="63" t="s">
        <v>400</v>
      </c>
      <c r="C37" s="72">
        <v>0</v>
      </c>
      <c r="D37" s="66">
        <v>0</v>
      </c>
      <c r="E37" s="66">
        <v>0</v>
      </c>
      <c r="F37" s="67">
        <v>0</v>
      </c>
      <c r="G37" s="66">
        <v>0</v>
      </c>
      <c r="H37" s="66">
        <v>0</v>
      </c>
    </row>
    <row r="38" spans="1:8" x14ac:dyDescent="0.25">
      <c r="A38" s="65"/>
      <c r="B38" s="63" t="s">
        <v>401</v>
      </c>
      <c r="C38" s="72">
        <v>0</v>
      </c>
      <c r="D38" s="66">
        <v>0</v>
      </c>
      <c r="E38" s="66">
        <v>0</v>
      </c>
      <c r="F38" s="67">
        <v>0</v>
      </c>
      <c r="G38" s="66">
        <v>0</v>
      </c>
      <c r="H38" s="66">
        <v>0</v>
      </c>
    </row>
    <row r="39" spans="1:8" x14ac:dyDescent="0.25">
      <c r="A39" s="65"/>
      <c r="B39" s="63" t="s">
        <v>402</v>
      </c>
      <c r="C39" s="72">
        <v>0</v>
      </c>
      <c r="D39" s="66">
        <v>0</v>
      </c>
      <c r="E39" s="66">
        <v>0</v>
      </c>
      <c r="F39" s="67">
        <v>0</v>
      </c>
      <c r="G39" s="66">
        <v>0</v>
      </c>
      <c r="H39" s="66">
        <v>0</v>
      </c>
    </row>
    <row r="40" spans="1:8" x14ac:dyDescent="0.25">
      <c r="A40" s="65"/>
      <c r="B40" s="63" t="s">
        <v>403</v>
      </c>
      <c r="C40" s="72">
        <v>0</v>
      </c>
      <c r="D40" s="66">
        <v>0</v>
      </c>
      <c r="E40" s="66">
        <v>0</v>
      </c>
      <c r="F40" s="67">
        <v>0</v>
      </c>
      <c r="G40" s="66">
        <v>0</v>
      </c>
      <c r="H40" s="66">
        <v>0</v>
      </c>
    </row>
    <row r="41" spans="1:8" x14ac:dyDescent="0.25">
      <c r="A41" s="65"/>
      <c r="B41" s="63" t="s">
        <v>404</v>
      </c>
      <c r="C41" s="72">
        <v>0</v>
      </c>
      <c r="D41" s="66">
        <v>0</v>
      </c>
      <c r="E41" s="66">
        <v>0</v>
      </c>
      <c r="F41" s="67">
        <v>0</v>
      </c>
      <c r="G41" s="66">
        <v>0</v>
      </c>
      <c r="H41" s="66">
        <v>0</v>
      </c>
    </row>
    <row r="42" spans="1:8" x14ac:dyDescent="0.25">
      <c r="A42" s="65"/>
      <c r="B42" s="152"/>
      <c r="C42" s="67"/>
      <c r="D42" s="66"/>
      <c r="E42" s="66"/>
      <c r="F42" s="67"/>
      <c r="G42" s="66"/>
      <c r="H42" s="66"/>
    </row>
    <row r="43" spans="1:8" x14ac:dyDescent="0.25">
      <c r="A43" s="216" t="s">
        <v>518</v>
      </c>
      <c r="B43" s="217"/>
      <c r="C43" s="67">
        <f t="shared" ref="C43:H43" si="4">SUM(C44:C47)</f>
        <v>0</v>
      </c>
      <c r="D43" s="66">
        <f t="shared" si="4"/>
        <v>0</v>
      </c>
      <c r="E43" s="66">
        <f t="shared" si="4"/>
        <v>0</v>
      </c>
      <c r="F43" s="67">
        <f t="shared" si="4"/>
        <v>0</v>
      </c>
      <c r="G43" s="66">
        <f t="shared" si="4"/>
        <v>0</v>
      </c>
      <c r="H43" s="66">
        <f t="shared" si="4"/>
        <v>0</v>
      </c>
    </row>
    <row r="44" spans="1:8" x14ac:dyDescent="0.25">
      <c r="A44" s="65"/>
      <c r="B44" s="152" t="s">
        <v>514</v>
      </c>
      <c r="C44" s="67">
        <v>0</v>
      </c>
      <c r="D44" s="66">
        <v>0</v>
      </c>
      <c r="E44" s="66">
        <v>0</v>
      </c>
      <c r="F44" s="67">
        <v>0</v>
      </c>
      <c r="G44" s="66">
        <v>0</v>
      </c>
      <c r="H44" s="66">
        <v>0</v>
      </c>
    </row>
    <row r="45" spans="1:8" x14ac:dyDescent="0.25">
      <c r="A45" s="65"/>
      <c r="B45" s="152" t="s">
        <v>515</v>
      </c>
      <c r="C45" s="67">
        <v>0</v>
      </c>
      <c r="D45" s="66">
        <v>0</v>
      </c>
      <c r="E45" s="66">
        <v>0</v>
      </c>
      <c r="F45" s="67">
        <v>0</v>
      </c>
      <c r="G45" s="66">
        <v>0</v>
      </c>
      <c r="H45" s="66">
        <v>0</v>
      </c>
    </row>
    <row r="46" spans="1:8" x14ac:dyDescent="0.25">
      <c r="A46" s="65"/>
      <c r="B46" s="152" t="s">
        <v>405</v>
      </c>
      <c r="C46" s="67">
        <v>0</v>
      </c>
      <c r="D46" s="66">
        <v>0</v>
      </c>
      <c r="E46" s="66">
        <v>0</v>
      </c>
      <c r="F46" s="67">
        <v>0</v>
      </c>
      <c r="G46" s="66">
        <v>0</v>
      </c>
      <c r="H46" s="66">
        <v>0</v>
      </c>
    </row>
    <row r="47" spans="1:8" x14ac:dyDescent="0.25">
      <c r="A47" s="65"/>
      <c r="B47" s="152" t="s">
        <v>406</v>
      </c>
      <c r="C47" s="67">
        <v>0</v>
      </c>
      <c r="D47" s="66">
        <v>0</v>
      </c>
      <c r="E47" s="66">
        <v>0</v>
      </c>
      <c r="F47" s="67">
        <v>0</v>
      </c>
      <c r="G47" s="66">
        <v>0</v>
      </c>
      <c r="H47" s="66">
        <v>0</v>
      </c>
    </row>
    <row r="48" spans="1:8" x14ac:dyDescent="0.25">
      <c r="A48" s="65"/>
      <c r="B48" s="152"/>
      <c r="C48" s="74"/>
      <c r="D48" s="73"/>
      <c r="E48" s="73"/>
      <c r="F48" s="74"/>
      <c r="G48" s="73"/>
      <c r="H48" s="73"/>
    </row>
    <row r="49" spans="1:8" x14ac:dyDescent="0.25">
      <c r="A49" s="216" t="s">
        <v>407</v>
      </c>
      <c r="B49" s="217"/>
      <c r="C49" s="67">
        <f>SUM(C51:C58)</f>
        <v>0</v>
      </c>
      <c r="D49" s="66">
        <f t="shared" ref="D49:H49" si="5">SUM(D51:D58)</f>
        <v>0</v>
      </c>
      <c r="E49" s="66">
        <v>0</v>
      </c>
      <c r="F49" s="67">
        <f t="shared" si="5"/>
        <v>0</v>
      </c>
      <c r="G49" s="66">
        <f t="shared" si="5"/>
        <v>0</v>
      </c>
      <c r="H49" s="66">
        <f t="shared" si="5"/>
        <v>0</v>
      </c>
    </row>
    <row r="50" spans="1:8" x14ac:dyDescent="0.25">
      <c r="A50" s="216" t="s">
        <v>381</v>
      </c>
      <c r="B50" s="217"/>
      <c r="C50" s="67">
        <f>SUM(C52:C58)</f>
        <v>0</v>
      </c>
      <c r="D50" s="66">
        <f t="shared" ref="D50:G50" si="6">SUM(D52:D58)</f>
        <v>0</v>
      </c>
      <c r="E50" s="66">
        <v>0</v>
      </c>
      <c r="F50" s="67">
        <f t="shared" si="6"/>
        <v>0</v>
      </c>
      <c r="G50" s="66">
        <f t="shared" si="6"/>
        <v>0</v>
      </c>
      <c r="H50" s="66">
        <f>+E50</f>
        <v>0</v>
      </c>
    </row>
    <row r="51" spans="1:8" x14ac:dyDescent="0.25">
      <c r="A51" s="65"/>
      <c r="B51" s="152" t="s">
        <v>382</v>
      </c>
      <c r="C51" s="66">
        <v>0</v>
      </c>
      <c r="D51" s="66">
        <v>0</v>
      </c>
      <c r="E51" s="66">
        <v>0</v>
      </c>
      <c r="F51" s="66">
        <v>0</v>
      </c>
      <c r="G51" s="66">
        <v>0</v>
      </c>
      <c r="H51" s="68">
        <v>0</v>
      </c>
    </row>
    <row r="52" spans="1:8" x14ac:dyDescent="0.25">
      <c r="A52" s="65"/>
      <c r="B52" s="152" t="s">
        <v>383</v>
      </c>
      <c r="C52" s="67">
        <v>0</v>
      </c>
      <c r="D52" s="66">
        <v>0</v>
      </c>
      <c r="E52" s="66">
        <v>0</v>
      </c>
      <c r="F52" s="67">
        <v>0</v>
      </c>
      <c r="G52" s="66">
        <v>0</v>
      </c>
      <c r="H52" s="66">
        <f>+E52</f>
        <v>0</v>
      </c>
    </row>
    <row r="53" spans="1:8" x14ac:dyDescent="0.25">
      <c r="A53" s="65"/>
      <c r="B53" s="152" t="s">
        <v>384</v>
      </c>
      <c r="C53" s="67">
        <v>0</v>
      </c>
      <c r="D53" s="66">
        <v>0</v>
      </c>
      <c r="E53" s="66">
        <v>0</v>
      </c>
      <c r="F53" s="67">
        <v>0</v>
      </c>
      <c r="G53" s="66">
        <v>0</v>
      </c>
      <c r="H53" s="66">
        <v>0</v>
      </c>
    </row>
    <row r="54" spans="1:8" x14ac:dyDescent="0.25">
      <c r="A54" s="65"/>
      <c r="B54" s="152" t="s">
        <v>385</v>
      </c>
      <c r="C54" s="67">
        <v>0</v>
      </c>
      <c r="D54" s="66">
        <v>0</v>
      </c>
      <c r="E54" s="66">
        <v>0</v>
      </c>
      <c r="F54" s="67">
        <v>0</v>
      </c>
      <c r="G54" s="66">
        <v>0</v>
      </c>
      <c r="H54" s="66">
        <v>0</v>
      </c>
    </row>
    <row r="55" spans="1:8" x14ac:dyDescent="0.25">
      <c r="A55" s="65"/>
      <c r="B55" s="152" t="s">
        <v>386</v>
      </c>
      <c r="C55" s="67">
        <v>0</v>
      </c>
      <c r="D55" s="66">
        <v>0</v>
      </c>
      <c r="E55" s="66">
        <v>0</v>
      </c>
      <c r="F55" s="67">
        <v>0</v>
      </c>
      <c r="G55" s="66">
        <v>0</v>
      </c>
      <c r="H55" s="66">
        <v>0</v>
      </c>
    </row>
    <row r="56" spans="1:8" x14ac:dyDescent="0.25">
      <c r="A56" s="65"/>
      <c r="B56" s="152" t="s">
        <v>387</v>
      </c>
      <c r="C56" s="67">
        <v>0</v>
      </c>
      <c r="D56" s="66">
        <v>0</v>
      </c>
      <c r="E56" s="66">
        <v>0</v>
      </c>
      <c r="F56" s="67">
        <v>0</v>
      </c>
      <c r="G56" s="66">
        <v>0</v>
      </c>
      <c r="H56" s="66">
        <v>0</v>
      </c>
    </row>
    <row r="57" spans="1:8" x14ac:dyDescent="0.25">
      <c r="A57" s="65"/>
      <c r="B57" s="152" t="s">
        <v>388</v>
      </c>
      <c r="C57" s="67">
        <v>0</v>
      </c>
      <c r="D57" s="66">
        <v>0</v>
      </c>
      <c r="E57" s="66">
        <v>0</v>
      </c>
      <c r="F57" s="67">
        <v>0</v>
      </c>
      <c r="G57" s="66">
        <v>0</v>
      </c>
      <c r="H57" s="66">
        <v>0</v>
      </c>
    </row>
    <row r="58" spans="1:8" x14ac:dyDescent="0.25">
      <c r="A58" s="65"/>
      <c r="B58" s="152" t="s">
        <v>389</v>
      </c>
      <c r="C58" s="67">
        <v>0</v>
      </c>
      <c r="D58" s="66">
        <v>0</v>
      </c>
      <c r="E58" s="66">
        <v>0</v>
      </c>
      <c r="F58" s="67">
        <v>0</v>
      </c>
      <c r="G58" s="66">
        <v>0</v>
      </c>
      <c r="H58" s="66">
        <v>0</v>
      </c>
    </row>
    <row r="59" spans="1:8" x14ac:dyDescent="0.25">
      <c r="A59" s="65"/>
      <c r="B59" s="152"/>
      <c r="C59" s="74"/>
      <c r="D59" s="73"/>
      <c r="E59" s="73"/>
      <c r="F59" s="74"/>
      <c r="G59" s="73"/>
      <c r="H59" s="73"/>
    </row>
    <row r="60" spans="1:8" x14ac:dyDescent="0.25">
      <c r="A60" s="216" t="s">
        <v>390</v>
      </c>
      <c r="B60" s="217"/>
      <c r="C60" s="67">
        <f t="shared" ref="C60:H60" si="7">SUM(C61:C67)</f>
        <v>0</v>
      </c>
      <c r="D60" s="66">
        <f t="shared" si="7"/>
        <v>0</v>
      </c>
      <c r="E60" s="66">
        <f t="shared" si="7"/>
        <v>0</v>
      </c>
      <c r="F60" s="67">
        <f t="shared" si="7"/>
        <v>0</v>
      </c>
      <c r="G60" s="66">
        <f t="shared" si="7"/>
        <v>0</v>
      </c>
      <c r="H60" s="66">
        <f t="shared" si="7"/>
        <v>0</v>
      </c>
    </row>
    <row r="61" spans="1:8" x14ac:dyDescent="0.25">
      <c r="A61" s="65"/>
      <c r="B61" s="152" t="s">
        <v>391</v>
      </c>
      <c r="C61" s="67">
        <v>0</v>
      </c>
      <c r="D61" s="66">
        <v>0</v>
      </c>
      <c r="E61" s="66">
        <v>0</v>
      </c>
      <c r="F61" s="67">
        <v>0</v>
      </c>
      <c r="G61" s="66">
        <v>0</v>
      </c>
      <c r="H61" s="66">
        <v>0</v>
      </c>
    </row>
    <row r="62" spans="1:8" x14ac:dyDescent="0.25">
      <c r="A62" s="65"/>
      <c r="B62" s="152" t="s">
        <v>392</v>
      </c>
      <c r="C62" s="67">
        <v>0</v>
      </c>
      <c r="D62" s="66">
        <v>0</v>
      </c>
      <c r="E62" s="66">
        <v>0</v>
      </c>
      <c r="F62" s="67">
        <v>0</v>
      </c>
      <c r="G62" s="66">
        <v>0</v>
      </c>
      <c r="H62" s="66">
        <v>0</v>
      </c>
    </row>
    <row r="63" spans="1:8" x14ac:dyDescent="0.25">
      <c r="A63" s="65"/>
      <c r="B63" s="152" t="s">
        <v>393</v>
      </c>
      <c r="C63" s="67">
        <v>0</v>
      </c>
      <c r="D63" s="66">
        <v>0</v>
      </c>
      <c r="E63" s="66">
        <v>0</v>
      </c>
      <c r="F63" s="67">
        <v>0</v>
      </c>
      <c r="G63" s="66">
        <v>0</v>
      </c>
      <c r="H63" s="66">
        <v>0</v>
      </c>
    </row>
    <row r="64" spans="1:8" x14ac:dyDescent="0.25">
      <c r="A64" s="65"/>
      <c r="B64" s="152" t="s">
        <v>513</v>
      </c>
      <c r="C64" s="67">
        <v>0</v>
      </c>
      <c r="D64" s="66">
        <v>0</v>
      </c>
      <c r="E64" s="66">
        <v>0</v>
      </c>
      <c r="F64" s="67">
        <v>0</v>
      </c>
      <c r="G64" s="66">
        <v>0</v>
      </c>
      <c r="H64" s="66">
        <v>0</v>
      </c>
    </row>
    <row r="65" spans="1:8" x14ac:dyDescent="0.25">
      <c r="A65" s="65"/>
      <c r="B65" s="152" t="s">
        <v>394</v>
      </c>
      <c r="C65" s="67">
        <v>0</v>
      </c>
      <c r="D65" s="66">
        <v>0</v>
      </c>
      <c r="E65" s="66">
        <v>0</v>
      </c>
      <c r="F65" s="67">
        <v>0</v>
      </c>
      <c r="G65" s="66">
        <v>0</v>
      </c>
      <c r="H65" s="66">
        <v>0</v>
      </c>
    </row>
    <row r="66" spans="1:8" x14ac:dyDescent="0.25">
      <c r="A66" s="65"/>
      <c r="B66" s="152" t="s">
        <v>395</v>
      </c>
      <c r="C66" s="67">
        <v>0</v>
      </c>
      <c r="D66" s="66">
        <v>0</v>
      </c>
      <c r="E66" s="66">
        <v>0</v>
      </c>
      <c r="F66" s="67">
        <v>0</v>
      </c>
      <c r="G66" s="66">
        <v>0</v>
      </c>
      <c r="H66" s="66">
        <v>0</v>
      </c>
    </row>
    <row r="67" spans="1:8" x14ac:dyDescent="0.25">
      <c r="A67" s="65"/>
      <c r="B67" s="152" t="s">
        <v>396</v>
      </c>
      <c r="C67" s="67">
        <v>0</v>
      </c>
      <c r="D67" s="66">
        <v>0</v>
      </c>
      <c r="E67" s="66">
        <v>0</v>
      </c>
      <c r="F67" s="67">
        <v>0</v>
      </c>
      <c r="G67" s="66">
        <v>0</v>
      </c>
      <c r="H67" s="66">
        <v>0</v>
      </c>
    </row>
    <row r="68" spans="1:8" x14ac:dyDescent="0.25">
      <c r="A68" s="65"/>
      <c r="B68" s="152"/>
      <c r="C68" s="74"/>
      <c r="D68" s="73"/>
      <c r="E68" s="73"/>
      <c r="F68" s="74"/>
      <c r="G68" s="73"/>
      <c r="H68" s="73"/>
    </row>
    <row r="69" spans="1:8" x14ac:dyDescent="0.25">
      <c r="A69" s="216" t="s">
        <v>517</v>
      </c>
      <c r="B69" s="217"/>
      <c r="C69" s="67">
        <f t="shared" ref="C69:H69" si="8">SUM(C70:C78)</f>
        <v>0</v>
      </c>
      <c r="D69" s="66">
        <f t="shared" si="8"/>
        <v>0</v>
      </c>
      <c r="E69" s="66">
        <f t="shared" si="8"/>
        <v>0</v>
      </c>
      <c r="F69" s="67">
        <f t="shared" si="8"/>
        <v>0</v>
      </c>
      <c r="G69" s="66">
        <f t="shared" si="8"/>
        <v>0</v>
      </c>
      <c r="H69" s="66">
        <f t="shared" si="8"/>
        <v>0</v>
      </c>
    </row>
    <row r="70" spans="1:8" x14ac:dyDescent="0.25">
      <c r="A70" s="65"/>
      <c r="B70" s="152" t="s">
        <v>516</v>
      </c>
      <c r="C70" s="67">
        <v>0</v>
      </c>
      <c r="D70" s="66">
        <v>0</v>
      </c>
      <c r="E70" s="66">
        <v>0</v>
      </c>
      <c r="F70" s="67">
        <v>0</v>
      </c>
      <c r="G70" s="66">
        <v>0</v>
      </c>
      <c r="H70" s="66">
        <v>0</v>
      </c>
    </row>
    <row r="71" spans="1:8" x14ac:dyDescent="0.25">
      <c r="A71" s="65"/>
      <c r="B71" s="152" t="s">
        <v>397</v>
      </c>
      <c r="C71" s="67">
        <v>0</v>
      </c>
      <c r="D71" s="66">
        <v>0</v>
      </c>
      <c r="E71" s="66">
        <v>0</v>
      </c>
      <c r="F71" s="67">
        <v>0</v>
      </c>
      <c r="G71" s="66">
        <v>0</v>
      </c>
      <c r="H71" s="66">
        <v>0</v>
      </c>
    </row>
    <row r="72" spans="1:8" x14ac:dyDescent="0.25">
      <c r="A72" s="65"/>
      <c r="B72" s="152" t="s">
        <v>398</v>
      </c>
      <c r="C72" s="67">
        <v>0</v>
      </c>
      <c r="D72" s="66">
        <v>0</v>
      </c>
      <c r="E72" s="66">
        <v>0</v>
      </c>
      <c r="F72" s="67">
        <v>0</v>
      </c>
      <c r="G72" s="66">
        <v>0</v>
      </c>
      <c r="H72" s="66">
        <v>0</v>
      </c>
    </row>
    <row r="73" spans="1:8" x14ac:dyDescent="0.25">
      <c r="A73" s="65"/>
      <c r="B73" s="152" t="s">
        <v>399</v>
      </c>
      <c r="C73" s="67">
        <v>0</v>
      </c>
      <c r="D73" s="66">
        <v>0</v>
      </c>
      <c r="E73" s="66">
        <v>0</v>
      </c>
      <c r="F73" s="67">
        <v>0</v>
      </c>
      <c r="G73" s="66">
        <v>0</v>
      </c>
      <c r="H73" s="66">
        <v>0</v>
      </c>
    </row>
    <row r="74" spans="1:8" x14ac:dyDescent="0.25">
      <c r="A74" s="65"/>
      <c r="B74" s="152" t="s">
        <v>400</v>
      </c>
      <c r="C74" s="67">
        <v>0</v>
      </c>
      <c r="D74" s="66">
        <v>0</v>
      </c>
      <c r="E74" s="66">
        <v>0</v>
      </c>
      <c r="F74" s="67">
        <v>0</v>
      </c>
      <c r="G74" s="66">
        <v>0</v>
      </c>
      <c r="H74" s="66">
        <v>0</v>
      </c>
    </row>
    <row r="75" spans="1:8" x14ac:dyDescent="0.25">
      <c r="A75" s="65"/>
      <c r="B75" s="152" t="s">
        <v>401</v>
      </c>
      <c r="C75" s="67">
        <v>0</v>
      </c>
      <c r="D75" s="66">
        <v>0</v>
      </c>
      <c r="E75" s="66">
        <v>0</v>
      </c>
      <c r="F75" s="67">
        <v>0</v>
      </c>
      <c r="G75" s="66">
        <v>0</v>
      </c>
      <c r="H75" s="66">
        <v>0</v>
      </c>
    </row>
    <row r="76" spans="1:8" x14ac:dyDescent="0.25">
      <c r="A76" s="65"/>
      <c r="B76" s="152" t="s">
        <v>402</v>
      </c>
      <c r="C76" s="67">
        <v>0</v>
      </c>
      <c r="D76" s="66">
        <v>0</v>
      </c>
      <c r="E76" s="66">
        <v>0</v>
      </c>
      <c r="F76" s="67">
        <v>0</v>
      </c>
      <c r="G76" s="66">
        <v>0</v>
      </c>
      <c r="H76" s="66">
        <v>0</v>
      </c>
    </row>
    <row r="77" spans="1:8" x14ac:dyDescent="0.25">
      <c r="A77" s="65"/>
      <c r="B77" s="152" t="s">
        <v>403</v>
      </c>
      <c r="C77" s="67">
        <v>0</v>
      </c>
      <c r="D77" s="66">
        <v>0</v>
      </c>
      <c r="E77" s="66">
        <v>0</v>
      </c>
      <c r="F77" s="67">
        <v>0</v>
      </c>
      <c r="G77" s="66">
        <v>0</v>
      </c>
      <c r="H77" s="66">
        <v>0</v>
      </c>
    </row>
    <row r="78" spans="1:8" x14ac:dyDescent="0.25">
      <c r="A78" s="65"/>
      <c r="B78" s="152" t="s">
        <v>404</v>
      </c>
      <c r="C78" s="67">
        <v>0</v>
      </c>
      <c r="D78" s="66">
        <v>0</v>
      </c>
      <c r="E78" s="66">
        <v>0</v>
      </c>
      <c r="F78" s="67">
        <v>0</v>
      </c>
      <c r="G78" s="66">
        <v>0</v>
      </c>
      <c r="H78" s="66">
        <v>0</v>
      </c>
    </row>
    <row r="79" spans="1:8" x14ac:dyDescent="0.25">
      <c r="A79" s="65"/>
      <c r="B79" s="152"/>
      <c r="C79" s="74"/>
      <c r="D79" s="73"/>
      <c r="E79" s="73"/>
      <c r="F79" s="74"/>
      <c r="G79" s="73"/>
      <c r="H79" s="73"/>
    </row>
    <row r="80" spans="1:8" x14ac:dyDescent="0.25">
      <c r="A80" s="216" t="s">
        <v>518</v>
      </c>
      <c r="B80" s="217"/>
      <c r="C80" s="67">
        <f>SUM(C81:C85)</f>
        <v>0</v>
      </c>
      <c r="D80" s="66">
        <f t="shared" ref="D80:H80" si="9">SUM(D81:D85)</f>
        <v>0</v>
      </c>
      <c r="E80" s="66">
        <f t="shared" si="9"/>
        <v>0</v>
      </c>
      <c r="F80" s="67">
        <f t="shared" si="9"/>
        <v>0</v>
      </c>
      <c r="G80" s="66">
        <f t="shared" si="9"/>
        <v>0</v>
      </c>
      <c r="H80" s="66">
        <f t="shared" si="9"/>
        <v>0</v>
      </c>
    </row>
    <row r="81" spans="1:8" x14ac:dyDescent="0.25">
      <c r="A81" s="65"/>
      <c r="B81" s="152" t="s">
        <v>514</v>
      </c>
      <c r="C81" s="67">
        <v>0</v>
      </c>
      <c r="D81" s="66">
        <v>0</v>
      </c>
      <c r="E81" s="66">
        <v>0</v>
      </c>
      <c r="F81" s="67">
        <v>0</v>
      </c>
      <c r="G81" s="66">
        <v>0</v>
      </c>
      <c r="H81" s="66">
        <v>0</v>
      </c>
    </row>
    <row r="82" spans="1:8" x14ac:dyDescent="0.25">
      <c r="A82" s="65"/>
      <c r="B82" s="152" t="s">
        <v>515</v>
      </c>
      <c r="C82" s="67">
        <v>0</v>
      </c>
      <c r="D82" s="66">
        <v>0</v>
      </c>
      <c r="E82" s="66">
        <v>0</v>
      </c>
      <c r="F82" s="67">
        <v>0</v>
      </c>
      <c r="G82" s="66">
        <v>0</v>
      </c>
      <c r="H82" s="66">
        <v>0</v>
      </c>
    </row>
    <row r="83" spans="1:8" x14ac:dyDescent="0.25">
      <c r="A83" s="65"/>
      <c r="B83" s="152" t="s">
        <v>405</v>
      </c>
      <c r="C83" s="67">
        <v>0</v>
      </c>
      <c r="D83" s="66">
        <v>0</v>
      </c>
      <c r="E83" s="66">
        <v>0</v>
      </c>
      <c r="F83" s="67">
        <v>0</v>
      </c>
      <c r="G83" s="66">
        <v>0</v>
      </c>
      <c r="H83" s="66">
        <v>0</v>
      </c>
    </row>
    <row r="84" spans="1:8" x14ac:dyDescent="0.25">
      <c r="A84" s="65"/>
      <c r="B84" s="152" t="s">
        <v>406</v>
      </c>
      <c r="C84" s="67">
        <v>0</v>
      </c>
      <c r="D84" s="66">
        <v>0</v>
      </c>
      <c r="E84" s="66">
        <v>0</v>
      </c>
      <c r="F84" s="67">
        <v>0</v>
      </c>
      <c r="G84" s="66">
        <v>0</v>
      </c>
      <c r="H84" s="66">
        <v>0</v>
      </c>
    </row>
    <row r="85" spans="1:8" x14ac:dyDescent="0.25">
      <c r="A85" s="65"/>
      <c r="B85" s="152"/>
      <c r="C85" s="67"/>
      <c r="D85" s="66"/>
      <c r="E85" s="66"/>
      <c r="F85" s="67"/>
      <c r="G85" s="66"/>
      <c r="H85" s="66"/>
    </row>
    <row r="86" spans="1:8" x14ac:dyDescent="0.25">
      <c r="A86" s="212" t="s">
        <v>408</v>
      </c>
      <c r="B86" s="213"/>
      <c r="C86" s="180">
        <f t="shared" ref="C86:H86" si="10">+C49+C13</f>
        <v>43080000</v>
      </c>
      <c r="D86" s="181">
        <f t="shared" si="10"/>
        <v>8629515.4600000009</v>
      </c>
      <c r="E86" s="181">
        <f t="shared" si="10"/>
        <v>51709515.460000001</v>
      </c>
      <c r="F86" s="180">
        <f t="shared" si="10"/>
        <v>4360827.37</v>
      </c>
      <c r="G86" s="181">
        <f t="shared" si="10"/>
        <v>4360827.37</v>
      </c>
      <c r="H86" s="181">
        <f t="shared" si="10"/>
        <v>47348688.090000004</v>
      </c>
    </row>
  </sheetData>
  <mergeCells count="26">
    <mergeCell ref="A86:B86"/>
    <mergeCell ref="A80:B80"/>
    <mergeCell ref="A43:B43"/>
    <mergeCell ref="A49:B49"/>
    <mergeCell ref="A50:B50"/>
    <mergeCell ref="A60:B60"/>
    <mergeCell ref="A69:B69"/>
    <mergeCell ref="A1:H1"/>
    <mergeCell ref="A2:H2"/>
    <mergeCell ref="F9:F10"/>
    <mergeCell ref="G9:G10"/>
    <mergeCell ref="A11:B11"/>
    <mergeCell ref="A3:H3"/>
    <mergeCell ref="A32:B32"/>
    <mergeCell ref="A4:H4"/>
    <mergeCell ref="A5:H5"/>
    <mergeCell ref="A6:H6"/>
    <mergeCell ref="A7:H7"/>
    <mergeCell ref="A8:B10"/>
    <mergeCell ref="C8:G8"/>
    <mergeCell ref="H8:H10"/>
    <mergeCell ref="C9:C10"/>
    <mergeCell ref="E9:E10"/>
    <mergeCell ref="A12:B12"/>
    <mergeCell ref="A13:B13"/>
    <mergeCell ref="A23:B23"/>
  </mergeCells>
  <printOptions horizontalCentered="1" verticalCentered="1"/>
  <pageMargins left="0.31496062992125984" right="0.31496062992125984" top="0.94488188976377963" bottom="1.1417322834645669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A21" sqref="A21"/>
    </sheetView>
  </sheetViews>
  <sheetFormatPr baseColWidth="10" defaultRowHeight="15" x14ac:dyDescent="0.25"/>
  <cols>
    <col min="1" max="1" width="87.5703125" style="113" bestFit="1" customWidth="1"/>
    <col min="2" max="2" width="13.28515625" style="113" bestFit="1" customWidth="1"/>
    <col min="3" max="3" width="13" style="113" customWidth="1"/>
    <col min="4" max="4" width="13.140625" style="113" customWidth="1"/>
    <col min="5" max="5" width="14" style="113" customWidth="1"/>
    <col min="6" max="6" width="13.7109375" style="113" customWidth="1"/>
    <col min="7" max="7" width="14.42578125" style="113" customWidth="1"/>
  </cols>
  <sheetData>
    <row r="1" spans="1:7" ht="24.75" customHeight="1" x14ac:dyDescent="0.25">
      <c r="A1" s="245" t="s">
        <v>522</v>
      </c>
      <c r="B1" s="245"/>
      <c r="C1" s="245"/>
      <c r="D1" s="245"/>
      <c r="E1" s="245"/>
      <c r="F1" s="245"/>
      <c r="G1" s="245"/>
    </row>
    <row r="2" spans="1:7" ht="24.75" customHeight="1" x14ac:dyDescent="0.25">
      <c r="A2" s="246" t="s">
        <v>409</v>
      </c>
      <c r="B2" s="246"/>
      <c r="C2" s="246"/>
      <c r="D2" s="246"/>
      <c r="E2" s="246"/>
      <c r="F2" s="246"/>
      <c r="G2" s="246"/>
    </row>
    <row r="3" spans="1:7" x14ac:dyDescent="0.25">
      <c r="A3" s="257" t="s">
        <v>425</v>
      </c>
      <c r="B3" s="258"/>
      <c r="C3" s="258"/>
      <c r="D3" s="258"/>
      <c r="E3" s="258"/>
      <c r="F3" s="258"/>
      <c r="G3" s="259"/>
    </row>
    <row r="4" spans="1:7" x14ac:dyDescent="0.25">
      <c r="A4" s="250" t="s">
        <v>439</v>
      </c>
      <c r="B4" s="203"/>
      <c r="C4" s="203"/>
      <c r="D4" s="203"/>
      <c r="E4" s="203"/>
      <c r="F4" s="203"/>
      <c r="G4" s="251"/>
    </row>
    <row r="5" spans="1:7" x14ac:dyDescent="0.25">
      <c r="A5" s="250" t="s">
        <v>410</v>
      </c>
      <c r="B5" s="203"/>
      <c r="C5" s="203"/>
      <c r="D5" s="203"/>
      <c r="E5" s="203"/>
      <c r="F5" s="203"/>
      <c r="G5" s="251"/>
    </row>
    <row r="6" spans="1:7" x14ac:dyDescent="0.25">
      <c r="A6" s="250" t="s">
        <v>454</v>
      </c>
      <c r="B6" s="203"/>
      <c r="C6" s="203"/>
      <c r="D6" s="203"/>
      <c r="E6" s="203"/>
      <c r="F6" s="203"/>
      <c r="G6" s="251"/>
    </row>
    <row r="7" spans="1:7" x14ac:dyDescent="0.25">
      <c r="A7" s="250" t="s">
        <v>0</v>
      </c>
      <c r="B7" s="203"/>
      <c r="C7" s="203"/>
      <c r="D7" s="203"/>
      <c r="E7" s="203"/>
      <c r="F7" s="203"/>
      <c r="G7" s="251"/>
    </row>
    <row r="8" spans="1:7" x14ac:dyDescent="0.25">
      <c r="A8" s="221" t="s">
        <v>1</v>
      </c>
      <c r="B8" s="221" t="s">
        <v>299</v>
      </c>
      <c r="C8" s="221"/>
      <c r="D8" s="221"/>
      <c r="E8" s="221"/>
      <c r="F8" s="221"/>
      <c r="G8" s="221" t="s">
        <v>375</v>
      </c>
    </row>
    <row r="9" spans="1:7" x14ac:dyDescent="0.25">
      <c r="A9" s="203"/>
      <c r="B9" s="203" t="s">
        <v>213</v>
      </c>
      <c r="C9" s="61" t="s">
        <v>254</v>
      </c>
      <c r="D9" s="203" t="s">
        <v>256</v>
      </c>
      <c r="E9" s="203" t="s">
        <v>214</v>
      </c>
      <c r="F9" s="203" t="s">
        <v>216</v>
      </c>
      <c r="G9" s="203"/>
    </row>
    <row r="10" spans="1:7" x14ac:dyDescent="0.25">
      <c r="A10" s="220"/>
      <c r="B10" s="220"/>
      <c r="C10" s="62" t="s">
        <v>255</v>
      </c>
      <c r="D10" s="220"/>
      <c r="E10" s="220"/>
      <c r="F10" s="220"/>
      <c r="G10" s="220"/>
    </row>
    <row r="11" spans="1:7" x14ac:dyDescent="0.25">
      <c r="A11" s="64" t="s">
        <v>411</v>
      </c>
      <c r="B11" s="66">
        <f t="shared" ref="B11:G11" si="0">SUM(B12:B21)</f>
        <v>0</v>
      </c>
      <c r="C11" s="66">
        <f t="shared" si="0"/>
        <v>0</v>
      </c>
      <c r="D11" s="66">
        <f t="shared" si="0"/>
        <v>0</v>
      </c>
      <c r="E11" s="66">
        <f t="shared" si="0"/>
        <v>0</v>
      </c>
      <c r="F11" s="66">
        <f t="shared" si="0"/>
        <v>0</v>
      </c>
      <c r="G11" s="66">
        <f t="shared" si="0"/>
        <v>0</v>
      </c>
    </row>
    <row r="12" spans="1:7" x14ac:dyDescent="0.25">
      <c r="A12" s="65" t="s">
        <v>412</v>
      </c>
      <c r="B12" s="66">
        <v>0</v>
      </c>
      <c r="C12" s="66">
        <v>0</v>
      </c>
      <c r="D12" s="66">
        <v>0</v>
      </c>
      <c r="E12" s="66">
        <v>0</v>
      </c>
      <c r="F12" s="66">
        <v>0</v>
      </c>
      <c r="G12" s="66">
        <f>+D12-E12</f>
        <v>0</v>
      </c>
    </row>
    <row r="13" spans="1:7" x14ac:dyDescent="0.25">
      <c r="A13" s="65" t="s">
        <v>413</v>
      </c>
      <c r="B13" s="66">
        <v>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</row>
    <row r="14" spans="1:7" x14ac:dyDescent="0.25">
      <c r="A14" s="65" t="s">
        <v>414</v>
      </c>
      <c r="B14" s="66">
        <v>0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</row>
    <row r="15" spans="1:7" x14ac:dyDescent="0.25">
      <c r="A15" s="65" t="s">
        <v>415</v>
      </c>
      <c r="B15" s="66">
        <v>0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</row>
    <row r="16" spans="1:7" x14ac:dyDescent="0.25">
      <c r="A16" s="65" t="s">
        <v>416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</row>
    <row r="17" spans="1:7" x14ac:dyDescent="0.25">
      <c r="A17" s="65" t="s">
        <v>417</v>
      </c>
      <c r="B17" s="66">
        <v>0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</row>
    <row r="18" spans="1:7" x14ac:dyDescent="0.25">
      <c r="A18" s="65" t="s">
        <v>520</v>
      </c>
      <c r="B18" s="66">
        <v>0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</row>
    <row r="19" spans="1:7" ht="0.75" hidden="1" customHeight="1" x14ac:dyDescent="0.25">
      <c r="A19" s="7" t="s">
        <v>418</v>
      </c>
      <c r="B19" s="66">
        <v>0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</row>
    <row r="20" spans="1:7" hidden="1" x14ac:dyDescent="0.25">
      <c r="A20" s="7" t="s">
        <v>419</v>
      </c>
      <c r="B20" s="66">
        <v>0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</row>
    <row r="21" spans="1:7" x14ac:dyDescent="0.25">
      <c r="A21" s="65" t="s">
        <v>420</v>
      </c>
      <c r="B21" s="66">
        <v>0</v>
      </c>
      <c r="C21" s="66">
        <v>0</v>
      </c>
      <c r="D21" s="66">
        <v>0</v>
      </c>
      <c r="E21" s="66">
        <v>0</v>
      </c>
      <c r="F21" s="66">
        <v>0</v>
      </c>
      <c r="G21" s="66">
        <v>0</v>
      </c>
    </row>
    <row r="22" spans="1:7" x14ac:dyDescent="0.25">
      <c r="A22" s="64" t="s">
        <v>421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</row>
    <row r="23" spans="1:7" x14ac:dyDescent="0.25">
      <c r="A23" s="65" t="s">
        <v>412</v>
      </c>
      <c r="B23" s="66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65" t="s">
        <v>413</v>
      </c>
      <c r="B24" s="66">
        <v>0</v>
      </c>
      <c r="C24" s="66">
        <v>0</v>
      </c>
      <c r="D24" s="66">
        <v>0</v>
      </c>
      <c r="E24" s="66">
        <v>0</v>
      </c>
      <c r="F24" s="66">
        <v>0</v>
      </c>
      <c r="G24" s="66">
        <v>0</v>
      </c>
    </row>
    <row r="25" spans="1:7" x14ac:dyDescent="0.25">
      <c r="A25" s="65" t="s">
        <v>414</v>
      </c>
      <c r="B25" s="66">
        <v>0</v>
      </c>
      <c r="C25" s="66">
        <v>0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65" t="s">
        <v>415</v>
      </c>
      <c r="B26" s="66">
        <v>0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</row>
    <row r="27" spans="1:7" x14ac:dyDescent="0.25">
      <c r="A27" s="65" t="s">
        <v>416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</row>
    <row r="28" spans="1:7" x14ac:dyDescent="0.25">
      <c r="A28" s="65" t="s">
        <v>417</v>
      </c>
      <c r="B28" s="66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</row>
    <row r="29" spans="1:7" x14ac:dyDescent="0.25">
      <c r="A29" s="65" t="s">
        <v>520</v>
      </c>
      <c r="B29" s="66">
        <v>0</v>
      </c>
      <c r="C29" s="66">
        <v>0</v>
      </c>
      <c r="D29" s="66">
        <v>0</v>
      </c>
      <c r="E29" s="66">
        <v>0</v>
      </c>
      <c r="F29" s="66">
        <v>0</v>
      </c>
      <c r="G29" s="66">
        <v>0</v>
      </c>
    </row>
    <row r="30" spans="1:7" hidden="1" x14ac:dyDescent="0.25">
      <c r="A30" s="7" t="s">
        <v>418</v>
      </c>
      <c r="B30" s="66">
        <v>0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</row>
    <row r="31" spans="1:7" hidden="1" x14ac:dyDescent="0.25">
      <c r="A31" s="7" t="s">
        <v>419</v>
      </c>
      <c r="B31" s="66">
        <v>0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</row>
    <row r="32" spans="1:7" x14ac:dyDescent="0.25">
      <c r="A32" s="65" t="s">
        <v>420</v>
      </c>
      <c r="B32" s="66">
        <v>0</v>
      </c>
      <c r="C32" s="66">
        <v>0</v>
      </c>
      <c r="D32" s="66">
        <v>0</v>
      </c>
      <c r="E32" s="66">
        <v>0</v>
      </c>
      <c r="F32" s="66">
        <v>0</v>
      </c>
      <c r="G32" s="66">
        <v>0</v>
      </c>
    </row>
    <row r="33" spans="1:7" x14ac:dyDescent="0.25">
      <c r="A33" s="99" t="s">
        <v>521</v>
      </c>
      <c r="B33" s="155">
        <f t="shared" ref="B33:G33" si="1">+B11+B22</f>
        <v>0</v>
      </c>
      <c r="C33" s="155">
        <f t="shared" si="1"/>
        <v>0</v>
      </c>
      <c r="D33" s="155">
        <f t="shared" si="1"/>
        <v>0</v>
      </c>
      <c r="E33" s="155">
        <f t="shared" si="1"/>
        <v>0</v>
      </c>
      <c r="F33" s="155">
        <f t="shared" si="1"/>
        <v>0</v>
      </c>
      <c r="G33" s="155">
        <f t="shared" si="1"/>
        <v>0</v>
      </c>
    </row>
  </sheetData>
  <mergeCells count="14">
    <mergeCell ref="A1:G1"/>
    <mergeCell ref="A2:G2"/>
    <mergeCell ref="E9:E10"/>
    <mergeCell ref="F9:F10"/>
    <mergeCell ref="A3:G3"/>
    <mergeCell ref="A4:G4"/>
    <mergeCell ref="A5:G5"/>
    <mergeCell ref="A6:G6"/>
    <mergeCell ref="A7:G7"/>
    <mergeCell ref="A8:A10"/>
    <mergeCell ref="B8:F8"/>
    <mergeCell ref="G8:G10"/>
    <mergeCell ref="B9:B10"/>
    <mergeCell ref="D9:D10"/>
  </mergeCells>
  <printOptions horizontalCentered="1"/>
  <pageMargins left="0.31496062992125984" right="0.31496062992125984" top="0.35433070866141736" bottom="0.35433070866141736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FAUSTINO</dc:creator>
  <cp:lastModifiedBy>Edith</cp:lastModifiedBy>
  <cp:lastPrinted>2020-04-06T00:56:20Z</cp:lastPrinted>
  <dcterms:created xsi:type="dcterms:W3CDTF">2016-11-25T14:52:45Z</dcterms:created>
  <dcterms:modified xsi:type="dcterms:W3CDTF">2020-04-27T17:26:07Z</dcterms:modified>
</cp:coreProperties>
</file>