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xlsx" ContentType="application/vnd.openxmlformats-officedocument.spreadsheetml.shee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05" activeTab="8"/>
  </bookViews>
  <sheets>
    <sheet name="F1_ESF" sheetId="1" r:id="rId1"/>
    <sheet name="F2_IADPOP" sheetId="2" r:id="rId2"/>
    <sheet name="F3_IAODF" sheetId="3" r:id="rId3"/>
    <sheet name="F4_BP" sheetId="4" r:id="rId4"/>
    <sheet name="F5_EAID" sheetId="5" r:id="rId5"/>
    <sheet name="F6a_EAEPED_COG" sheetId="6" r:id="rId6"/>
    <sheet name="F6b_EAEPED_CA" sheetId="7" r:id="rId7"/>
    <sheet name="F6C_EAEPED_CF" sheetId="8" r:id="rId8"/>
    <sheet name="F6d_EAEPED_CSP" sheetId="9" r:id="rId9"/>
    <sheet name="F7a_PI" sheetId="10" r:id="rId10"/>
    <sheet name="F7b_PE" sheetId="11" r:id="rId11"/>
    <sheet name="F7c_RI" sheetId="12" r:id="rId12"/>
    <sheet name="F7d_RE" sheetId="13" r:id="rId13"/>
    <sheet name="Hoja1" sheetId="14" r:id="rId14"/>
    <sheet name="Guia" sheetId="15" r:id="rId15"/>
    <sheet name="Hoja2" sheetId="16" r:id="rId16"/>
  </sheets>
  <definedNames>
    <definedName name="_xlnm.Print_Area" localSheetId="0">'F1_ESF'!$A$1:$G$98</definedName>
    <definedName name="_xlnm.Print_Area" localSheetId="1">'F2_IADPOP'!$A$1:$I$58</definedName>
    <definedName name="_xlnm.Print_Area" localSheetId="2">'F3_IAODF'!$A$1:$L$35</definedName>
    <definedName name="_xlnm.Print_Area" localSheetId="3">'F4_BP'!$A$1:$E$102</definedName>
    <definedName name="_xlnm.Print_Area" localSheetId="4">'F5_EAID'!$A$1:$H$92</definedName>
    <definedName name="_xlnm.Print_Area" localSheetId="5">'F6a_EAEPED_COG'!$A$1:$I$178</definedName>
    <definedName name="_xlnm.Print_Area" localSheetId="6">'F6b_EAEPED_CA'!$A$1:$H$175</definedName>
    <definedName name="_xlnm.Print_Area" localSheetId="7">'F6C_EAEPED_CF'!$A$1:$G$115</definedName>
    <definedName name="_xlnm.Print_Area" localSheetId="8">'F6d_EAEPED_CSP'!$A$1:$H$49</definedName>
    <definedName name="_xlnm.Print_Titles" localSheetId="0">'F1_ESF'!$2:$5</definedName>
    <definedName name="_xlnm.Print_Titles" localSheetId="4">'F5_EAID'!$2:$8</definedName>
    <definedName name="_xlnm.Print_Titles" localSheetId="5">'F6a_EAEPED_COG'!$2:$9</definedName>
    <definedName name="_xlnm.Print_Titles" localSheetId="7">'F6C_EAEPED_CF'!$2:$9</definedName>
    <definedName name="_xlnm.Print_Titles" localSheetId="14">'Guia'!$2:$10</definedName>
    <definedName name="_xlnm.Print_Titles" localSheetId="13">'Hoja1'!$1:$3</definedName>
  </definedNames>
  <calcPr fullCalcOnLoad="1"/>
</workbook>
</file>

<file path=xl/sharedStrings.xml><?xml version="1.0" encoding="utf-8"?>
<sst xmlns="http://schemas.openxmlformats.org/spreadsheetml/2006/main" count="1450" uniqueCount="743">
  <si>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</si>
  <si>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</si>
  <si>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</si>
  <si>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</si>
  <si>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</si>
  <si>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</si>
  <si>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</si>
  <si>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</si>
  <si>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</si>
  <si>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</si>
  <si>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</si>
  <si>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</si>
  <si>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</si>
  <si>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</si>
  <si>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</si>
  <si>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</si>
  <si>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</si>
  <si>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</si>
  <si>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</si>
  <si>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</si>
  <si>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</si>
  <si>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</si>
  <si>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</si>
  <si>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</si>
  <si>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</si>
  <si>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</si>
  <si>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</si>
  <si>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</si>
  <si>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</si>
  <si>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</si>
  <si>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</si>
  <si>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</si>
  <si>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</si>
  <si>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</si>
  <si>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</si>
  <si>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</si>
  <si>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</si>
  <si>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</si>
  <si>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</si>
  <si>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</si>
  <si>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</si>
  <si>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</si>
  <si>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</si>
  <si>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</si>
  <si>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</si>
  <si>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</si>
  <si>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</si>
  <si>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</si>
  <si>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</si>
  <si>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</si>
  <si>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</si>
  <si>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</si>
  <si>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</si>
  <si>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</si>
  <si>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</si>
  <si>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</si>
  <si>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</si>
  <si>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</si>
  <si>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</si>
  <si>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</si>
  <si>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</si>
  <si>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</si>
  <si>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</si>
  <si>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</si>
  <si>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</si>
  <si>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</si>
  <si>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</si>
  <si>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</si>
  <si>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</si>
  <si>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</si>
  <si>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</si>
  <si>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</si>
  <si>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</si>
  <si>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</si>
  <si>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</si>
  <si>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</si>
  <si>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</si>
  <si>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</si>
  <si>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</si>
  <si>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</si>
  <si>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</si>
  <si>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</si>
  <si>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</si>
  <si>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</si>
  <si>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</si>
  <si>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</si>
  <si>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</si>
  <si>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</si>
  <si>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</si>
  <si>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</si>
  <si>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</si>
  <si>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</si>
  <si>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</si>
  <si>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</si>
  <si>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</si>
  <si>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</si>
  <si>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</si>
  <si>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</si>
  <si>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</si>
  <si>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</si>
  <si>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</si>
  <si>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</si>
  <si>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</si>
  <si>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</si>
  <si>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</si>
  <si>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</si>
  <si>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</si>
  <si>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</si>
  <si>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</si>
  <si>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</si>
  <si>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</si>
  <si>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</si>
  <si>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</si>
  <si>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</si>
  <si>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</si>
  <si>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</si>
  <si>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</si>
  <si>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</si>
  <si>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</si>
  <si>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</si>
  <si>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Unidad de Servicios Educativos del Estado de Tlaxcala (a)</t>
  </si>
  <si>
    <t>2023 (d)</t>
  </si>
  <si>
    <t>31 de diciembre de 2022 (e)</t>
  </si>
  <si>
    <t>C. Crédito XX</t>
  </si>
  <si>
    <t>B. Crédito 2</t>
  </si>
  <si>
    <t>A. Crédito 1</t>
  </si>
  <si>
    <t>6. Obligaciones a Corto Plazo (Informativo)</t>
  </si>
  <si>
    <t>(p)</t>
  </si>
  <si>
    <t>(n)</t>
  </si>
  <si>
    <t>Tasa Efectiva</t>
  </si>
  <si>
    <t>Comisiones y Costos Relacionados (o)</t>
  </si>
  <si>
    <t>Tasa de Interés</t>
  </si>
  <si>
    <t>Plazo Pactado                (m)</t>
  </si>
  <si>
    <t>Monto Contratado (l)</t>
  </si>
  <si>
    <t>Obligaciones a Corto Plazo (k)</t>
  </si>
  <si>
    <t>2. Se refiere al valor del Bono Cupón Cero que respalda el pago de los créditos asociados al mismo (Activo).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</si>
  <si>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</si>
  <si>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C. Instrumento Bono Cupón Cero XX</t>
  </si>
  <si>
    <t>B. Instrumento Bono Cupón Cero 2</t>
  </si>
  <si>
    <t>A. Instrumento Bono Cupón Cero 1</t>
  </si>
  <si>
    <t>5. Valor de Instrumentos Bono Cupón Cero 2 (Informativo)</t>
  </si>
  <si>
    <t>C. Deuda Contingente XX</t>
  </si>
  <si>
    <t>B. Deuda Contingente 2</t>
  </si>
  <si>
    <t>A. Deuda Contingente 1</t>
  </si>
  <si>
    <t>4. Deuda Contingente 1 (informativo)</t>
  </si>
  <si>
    <t>3. Total de la Deuda Pública y Otros Pasivos (3=1+2)</t>
  </si>
  <si>
    <t xml:space="preserve">2. Otros Pasivos </t>
  </si>
  <si>
    <t>b3) Arrendamientos Financieros</t>
  </si>
  <si>
    <t>b2) Títulos y Valores</t>
  </si>
  <si>
    <t>b1) Instituciones de Crédito</t>
  </si>
  <si>
    <t>B. Largo Plazo (B=b1+b2+b3)</t>
  </si>
  <si>
    <t>a3) Arrendamientos Financieros</t>
  </si>
  <si>
    <t>a2) Títulos y Valores</t>
  </si>
  <si>
    <t>a1) Instituciones de Crédito</t>
  </si>
  <si>
    <t>A. Corto Plazo (A=a1+a2+a3)</t>
  </si>
  <si>
    <t>1. Deuda Pública (1=A+B)</t>
  </si>
  <si>
    <t>(j)</t>
  </si>
  <si>
    <t>(i)</t>
  </si>
  <si>
    <t>h=d+e-f+g</t>
  </si>
  <si>
    <t>(g)</t>
  </si>
  <si>
    <t>(f)</t>
  </si>
  <si>
    <t>(e)</t>
  </si>
  <si>
    <t>(d)</t>
  </si>
  <si>
    <t>(c)</t>
  </si>
  <si>
    <t>Pago de Comisiones y demás costos asociados durante el Periodo</t>
  </si>
  <si>
    <t>Pago de Intereses del Periodo</t>
  </si>
  <si>
    <t>Saldo Final del Periodo (h)</t>
  </si>
  <si>
    <t>Revaluaciones, Reclasificaciones y Otros Ajustes</t>
  </si>
  <si>
    <t>Amortizaciones del Periodo</t>
  </si>
  <si>
    <t>Disposiciones del Periodo</t>
  </si>
  <si>
    <t>Saldo al 31 de diciembre de 2022 (d)</t>
  </si>
  <si>
    <t>Denominación de la Deuda Pública y Otros Pasivos</t>
  </si>
  <si>
    <t>Informe Analítico de la Deuda Pública y Otros Pasivos - LDF</t>
  </si>
  <si>
    <t>C. Total de Obligaciones Diferentes de Financiamiento (C=A+B)</t>
  </si>
  <si>
    <t>d) Otro Instrumento XX</t>
  </si>
  <si>
    <t>c) Otro Instrumento 3</t>
  </si>
  <si>
    <t>b) Otro Instrumento 2</t>
  </si>
  <si>
    <t>a) Otro Instrumento 1</t>
  </si>
  <si>
    <t>B. Otros Instrumentos (B=a+b+c+d)</t>
  </si>
  <si>
    <t>d) APP XX</t>
  </si>
  <si>
    <t>c) APP 3</t>
  </si>
  <si>
    <t>b) APP 2</t>
  </si>
  <si>
    <t>a) APP 1</t>
  </si>
  <si>
    <t>A. Asociaciones Público Privadas (APP’s) (A=a+b+c+d)</t>
  </si>
  <si>
    <t>(m = g – l)</t>
  </si>
  <si>
    <t>(l)</t>
  </si>
  <si>
    <t>(k)</t>
  </si>
  <si>
    <t>(h)</t>
  </si>
  <si>
    <t>Saldo pendiente por pagar de la inversión al XX de XXXX de 20XN</t>
  </si>
  <si>
    <t>Monto pagado de la inversión actualizado al XX de XXXX de 20XN</t>
  </si>
  <si>
    <t>Monto pagado de la inversión al XX de XXXX de 20XN</t>
  </si>
  <si>
    <t>Monto promedio mensual del pago de la contraprestación correspondiente al pago de inversión</t>
  </si>
  <si>
    <t>Monto promedio mensual del pago de la contraprestación</t>
  </si>
  <si>
    <t>Plazo pactado</t>
  </si>
  <si>
    <t>Monto de la inversión pactado</t>
  </si>
  <si>
    <t>Fecha de vencimiento</t>
  </si>
  <si>
    <t>Fecha de inicio de operación del proyecto</t>
  </si>
  <si>
    <t>Fecha del Contrato</t>
  </si>
  <si>
    <t>Denominación de las Obligaciones Diferentes de Financiamiento</t>
  </si>
  <si>
    <t>Informe Analítico de Obligaciones Diferentes de Financiamientos – LDF</t>
  </si>
  <si>
    <t>VIII. Balance Presupuestario de Recursos Etiquetados sin Financiamiento Neto (VIII = VII – A3.2)</t>
  </si>
  <si>
    <t>VII. Balance Presupuestario de Recursos Etiquetados (VII = A2 + A3.2 – B2 + C2)</t>
  </si>
  <si>
    <t>C2. Remanentes de Transferencias Federales Etiquetadas aplicados en el periodo</t>
  </si>
  <si>
    <t>B2. Gasto Etiquetado (sin incluir Amortización de la Deuda Pública)</t>
  </si>
  <si>
    <t>G2. Amortización de la Deuda Pública con Gasto Etiquetado</t>
  </si>
  <si>
    <t>F2. Financiamiento con Fuente de Pago de Transferencias Federales Etiquetadas</t>
  </si>
  <si>
    <t>A3.2 Financiamiento Neto con Fuente de Pago de Transferencias Federales Etiquetadas (A3.2 = F2 – G2)</t>
  </si>
  <si>
    <t>A2. Transferencias Federales Etiquetadas</t>
  </si>
  <si>
    <t>Pagado</t>
  </si>
  <si>
    <t>Recaudado/</t>
  </si>
  <si>
    <t>Devengado</t>
  </si>
  <si>
    <t>Estimado/ Aprobado</t>
  </si>
  <si>
    <t>Concepto</t>
  </si>
  <si>
    <t>VI. Balance Presupuestario de Recursos Disponibles sin Financiamiento Neto (VI = V – A3.1)</t>
  </si>
  <si>
    <t>V. Balance Presupuestario de Recursos Disponibles (V = A1 + A3.1 – B 1 + C1)</t>
  </si>
  <si>
    <t>C1. Remanentes de Ingresos de Libre Disposición aplicados en el periodo</t>
  </si>
  <si>
    <t>B1. Gasto No Etiquetado (sin incluir Amortización de la Deuda Pública)</t>
  </si>
  <si>
    <t>G1. Amortización de la Deuda Pública con Gasto No Etiquetado</t>
  </si>
  <si>
    <t>F1. Financiamiento con Fuente de Pago de Ingresos de Libre Disposición</t>
  </si>
  <si>
    <t>A3.1 Financiamiento Neto con Fuente de Pago de Ingresos de Libre Disposición (A3.1 = F1 – G1)</t>
  </si>
  <si>
    <t xml:space="preserve">A1. Ingresos de Libre Disposición </t>
  </si>
  <si>
    <t>Aprobado</t>
  </si>
  <si>
    <t>Estimado/</t>
  </si>
  <si>
    <t>A3. Financiamiento Neto (A3 = F – G )</t>
  </si>
  <si>
    <t>G. Amortización de la Deuda (G = G1 + G2)</t>
  </si>
  <si>
    <t>F. Financiamiento (F = F1 + F2)</t>
  </si>
  <si>
    <t>IV. Balance Primario (IV = III + E)</t>
  </si>
  <si>
    <t>E2. Intereses, Comisiones y Gastos de la Deuda con Gasto Etiquetado</t>
  </si>
  <si>
    <t>E1. Intereses, Comisiones y Gastos de la Deuda con Gasto No Etiquetado</t>
  </si>
  <si>
    <t>E. Intereses, Comisiones y Gastos de la Deuda (E = E1+E2)</t>
  </si>
  <si>
    <t>III. Balance Presupuestario sin Financiamiento Neto y sin Remanentes del Ejercicio Anterior (III= II - C)</t>
  </si>
  <si>
    <t>II. Balance Presupuestario sin Financiamiento Neto (II = I - A3)</t>
  </si>
  <si>
    <t>I. Balance Presupuestario (I = A – B + C)</t>
  </si>
  <si>
    <t>C. Remanentes del Ejercicio Anterior ( C = C1 + C2 )</t>
  </si>
  <si>
    <t xml:space="preserve">B2. Gasto Etiquetado (sin incluir Amortización de la Deuda Pública) 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</si>
  <si>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</si>
  <si>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A3. Financiamiento Neto</t>
  </si>
  <si>
    <t>A1. Ingresos de Libre Disposición</t>
  </si>
  <si>
    <t>A. Ingresos Totales (A = A1+A2+A3)</t>
  </si>
  <si>
    <t xml:space="preserve">Pagado </t>
  </si>
  <si>
    <t>Aprobado (d)</t>
  </si>
  <si>
    <t>Balance Presupuestario - LDF</t>
  </si>
  <si>
    <t>3. Ingresos Derivados de Financiamientos (3 = 1 + 2)</t>
  </si>
  <si>
    <t>2. Ingresos Derivados de Financiamientos con Fuente de Pago de Transferencias Federales Etiquetadas</t>
  </si>
  <si>
    <t>1. Ingresos Derivados de Financiamientos con Fuente de Pago de Ingresos de Libre Disposición</t>
  </si>
  <si>
    <t>Datos Informativos</t>
  </si>
  <si>
    <t>IV. Total de Ingresos (IV = I + II + III)</t>
  </si>
  <si>
    <t>A. Ingresos Derivados de Financiamientos</t>
  </si>
  <si>
    <t>III. Ingresos Derivados de Financiamientos (III = A)</t>
  </si>
  <si>
    <t>II. Total de Transferencias Federales Etiquetadas (II = A + B + C + D + E)</t>
  </si>
  <si>
    <t>E. Otras Transferencias Federales Etiquetadas</t>
  </si>
  <si>
    <t>D.  Transferencias, Asignaciones, Subsidios y Subvenciones,
y Pensiones y Jubilaciones</t>
  </si>
  <si>
    <t>c2) Fondo Minero</t>
  </si>
  <si>
    <t>c1) Fondo para Entidades Federativas y Municipios Productores de Hidrocarburos</t>
  </si>
  <si>
    <t>C. Fondos Distintos de Aportaciones (C=c1+c2)</t>
  </si>
  <si>
    <t>b4) Otros Convenios y Subsidios</t>
  </si>
  <si>
    <t>b3) Convenios de Reasignación</t>
  </si>
  <si>
    <t>b2) Convenios de Descentralización</t>
  </si>
  <si>
    <t>b1) Convenios de Protección Social en Salud</t>
  </si>
  <si>
    <t>B. Convenios (B=b1+b2+b3+b4)</t>
  </si>
  <si>
    <t>a8) Fondo de Aportaciones para el Fortalecimiento de las Entidades Federativas</t>
  </si>
  <si>
    <t>a7) Fondo de Aportaciones para la Seguridad Pública de los Estados y del Distrito Federal</t>
  </si>
  <si>
    <t>a6) Fondo de Aportaciones para la Educación Tecnológica y de Adultos</t>
  </si>
  <si>
    <t>a5) Fondo de Aportaciones Múltiples</t>
  </si>
  <si>
    <t>a4) Fondo de Aportaciones para el Fortalecimiento de los Municipios y de las Demarcaciones Territoriales del Distrito Federal</t>
  </si>
  <si>
    <t>a3) Fondo de Aportaciones para la Infraestructura Social</t>
  </si>
  <si>
    <t>a2) Fondo de Aportaciones para los Servicios de Salud</t>
  </si>
  <si>
    <t>a1) Fondo de Aportaciones para la Nómina Educativa y Gasto Operativo</t>
  </si>
  <si>
    <t>A. Aportaciones (A=a1+a2+a3+a4+a5+a6+a7+a8)</t>
  </si>
  <si>
    <t xml:space="preserve">Transferencias Federales Etiquetadas </t>
  </si>
  <si>
    <t>Ingresos Excedentes de Ingresos de Libre Disposición</t>
  </si>
  <si>
    <t>I. Total de Ingresos de Libre Disposición  (I=A+B+C+D+E+F+G+H+I+J+K+L)</t>
  </si>
  <si>
    <t>l2) Otros Ingresos de Libre Disposición</t>
  </si>
  <si>
    <t xml:space="preserve">l1) Participaciones en Ingresos Locales </t>
  </si>
  <si>
    <t>L. Otros Ingresos de Libre Disposición (L=l1+l2)</t>
  </si>
  <si>
    <t>k1) Otros Convenios y Subsidios</t>
  </si>
  <si>
    <t>K. Convenios</t>
  </si>
  <si>
    <t>J. Transferencias y Asignaciones</t>
  </si>
  <si>
    <t>i5) Otros Incentivos Económicos</t>
  </si>
  <si>
    <t>i4) Fondo de Compensación de Repecos-Intermedios</t>
  </si>
  <si>
    <t>i3) Impuesto Sobre Automóviles Nuevos</t>
  </si>
  <si>
    <t>i2) Fondo de Compensación ISAN</t>
  </si>
  <si>
    <t>i1) Tenencia o Uso de Vehículos</t>
  </si>
  <si>
    <t>I. Incentivos Derivados de la Colaboración Fiscal (I=i1+i2+i3+i4+i5)</t>
  </si>
  <si>
    <t>h11) Fondo de Estabilización de los Ingresos de las Entidades Federativas</t>
  </si>
  <si>
    <t>h10) Fondo del Impuesto Sobre la Renta</t>
  </si>
  <si>
    <t>h9) Gasolinas y Diésel</t>
  </si>
  <si>
    <t>h8) 3.17% Sobre Extracción de Petróleo</t>
  </si>
  <si>
    <t>h7) 0.136% de la Recaudación Federal Participable</t>
  </si>
  <si>
    <t>h6) Impuesto Especial Sobre Producción y Servicios</t>
  </si>
  <si>
    <t>h5) Fondo de Extracción de Hidrocarburos</t>
  </si>
  <si>
    <t>h4) Fondo de Compensación</t>
  </si>
  <si>
    <t>h3) Fondo de Fiscalización y Recaudación</t>
  </si>
  <si>
    <t>h2) Fondo de Fomento Municipal</t>
  </si>
  <si>
    <t xml:space="preserve">h1) Fondo General de Participaciones </t>
  </si>
  <si>
    <t>H. Participaciones   (H=h1+h2+h3+h4+h5+h6+h7+h8+h9+h10+h11)</t>
  </si>
  <si>
    <t>G. Ingresos por Ventas de Bienes y Prestación Servicios</t>
  </si>
  <si>
    <t>F. Aprovechamientos</t>
  </si>
  <si>
    <t>E. Productos</t>
  </si>
  <si>
    <t>D. Derechos</t>
  </si>
  <si>
    <t>C. Contribuciones de Mejoras</t>
  </si>
  <si>
    <t>B. Cuotas y Aportaciones de Seguridad Social</t>
  </si>
  <si>
    <t>A. Impuestos</t>
  </si>
  <si>
    <t>Ingresos de Libre Disposición</t>
  </si>
  <si>
    <t>Recaudado</t>
  </si>
  <si>
    <t>Modificado</t>
  </si>
  <si>
    <t>Ampliaciones/ (Reducciones)</t>
  </si>
  <si>
    <t>Estimado (d)</t>
  </si>
  <si>
    <t>Diferencia (e)</t>
  </si>
  <si>
    <t>Ingreso</t>
  </si>
  <si>
    <t>Estado Analítico de Ingresos Detallado - LDF</t>
  </si>
  <si>
    <t>III. Total de Egresos (III = I + II)</t>
  </si>
  <si>
    <t>i7) Adeudos de Ejercicios Fiscales Anteriores (ADEFAS)</t>
  </si>
  <si>
    <t>i6) Apoyos Financieros</t>
  </si>
  <si>
    <t>i5) Costo por Coberturas</t>
  </si>
  <si>
    <t>i4) Gastos de la Deuda Pública</t>
  </si>
  <si>
    <t>i3) Comisiones de la Deuda Pública</t>
  </si>
  <si>
    <t>i2) Intereses de la Deuda Pública</t>
  </si>
  <si>
    <t>i1) Amortización de la Deuda Pública</t>
  </si>
  <si>
    <t>I. Deuda Pública (I=i1+i2+i3+i4+i5+i6+i7)</t>
  </si>
  <si>
    <t>h3) Convenios</t>
  </si>
  <si>
    <t>h2) Aportaciones</t>
  </si>
  <si>
    <t>h1) Participaciones</t>
  </si>
  <si>
    <t>H. Participaciones y Aportaciones (H=h1+h2+h3)</t>
  </si>
  <si>
    <t>g7) Provisiones para Contingencias y Otras Erogaciones Especiales</t>
  </si>
  <si>
    <t>g6) Otras Inversiones Financieras</t>
  </si>
  <si>
    <t>Fideicomiso de Desastres Naturales (Informativo)</t>
  </si>
  <si>
    <t>g5) Inversiones en Fideicomisos, Mandatos y Otros Análogos</t>
  </si>
  <si>
    <t>g4) Concesión de Préstamos</t>
  </si>
  <si>
    <t>g3) Compra de Títulos y Valores</t>
  </si>
  <si>
    <t>g2) Acciones y Participaciones de Capital</t>
  </si>
  <si>
    <t>g1) Inversiones Para el Fomento de Actividades Productivas</t>
  </si>
  <si>
    <t>G. Inversiones Financieras y Otras Provisiones (G=g1+g2+g3+g4+g5+g6+g7)</t>
  </si>
  <si>
    <t>f3) Proyectos Productivos y Acciones de Fomento</t>
  </si>
  <si>
    <t>f2) Obra Pública en Bienes Propios</t>
  </si>
  <si>
    <t>f1) Obra Pública en Bienes de Dominio Público</t>
  </si>
  <si>
    <t>F. Inversión Pública (F=f1+f2+f3)</t>
  </si>
  <si>
    <t>e9) Activos Intangibles</t>
  </si>
  <si>
    <t>e8) Bienes Inmuebles</t>
  </si>
  <si>
    <t>e7) Activos Biológicos</t>
  </si>
  <si>
    <t>e6) Maquinaria, Otros Equipos y Herramientas</t>
  </si>
  <si>
    <t>e5) Equipo de Defensa y Seguridad</t>
  </si>
  <si>
    <t>e4) Vehículos y Equipo de Transporte</t>
  </si>
  <si>
    <t>e3) Equipo e Instrumental Médico y de Laboratorio</t>
  </si>
  <si>
    <t>e2) Mobiliario y Equipo Educacional y Recreativo</t>
  </si>
  <si>
    <t>e1) Mobiliario y Equipo de Administración</t>
  </si>
  <si>
    <t>E. Bienes Muebles, Inmuebles e Intangibles (E=e1+e2+e3+e4+e5+e6+e7+e8+e9)</t>
  </si>
  <si>
    <t>d9) Transferencias al Exterior</t>
  </si>
  <si>
    <t>d8) Donativos</t>
  </si>
  <si>
    <t>d7) Transferencias a la Seguridad Social</t>
  </si>
  <si>
    <t>d6) Transferencias a Fideicomisos, Mandatos y Otros Análogos</t>
  </si>
  <si>
    <t>d5) Pensiones y Jubilaciones</t>
  </si>
  <si>
    <t>d4) Ayudas Sociales</t>
  </si>
  <si>
    <t>d3) Subsidios y Subvenciones</t>
  </si>
  <si>
    <t>d2) Transferencias al Resto del Sector Público</t>
  </si>
  <si>
    <t>d1) Transferencias Internas y Asignaciones al Sector Público</t>
  </si>
  <si>
    <t>D. Transferencias, Asignaciones, Subsidios y Otras Ayudas (D=d1+d2+d3+d4+d5+d6+d7+d8+d9)</t>
  </si>
  <si>
    <t>c9) Otros Servicios Generales</t>
  </si>
  <si>
    <t>c8) Servicios Oficiales</t>
  </si>
  <si>
    <t>c7) Servicios de Traslado y Viáticos</t>
  </si>
  <si>
    <t>c6) Servicios de Comunicación Social y Publicidad</t>
  </si>
  <si>
    <t>c5) Servicios de Instalación, Reparación, Mantenimiento y Conservación</t>
  </si>
  <si>
    <t>c4) Servicios Financieros, Bancarios y Comerciales</t>
  </si>
  <si>
    <t>c3) Servicios Profesionales, Científicos, Técnicos y Otros Servicios</t>
  </si>
  <si>
    <t>c2) Servicios de Arrendamiento</t>
  </si>
  <si>
    <t>c1) Servicios Básicos</t>
  </si>
  <si>
    <t>C. Servicios Generales (C=c1+c2+c3+c4+c5+c6+c7+c8+c9)</t>
  </si>
  <si>
    <t>b9) Herramientas, Refacciones y Accesorios Menores</t>
  </si>
  <si>
    <t>b8) Materiales y Suministros Para Seguridad</t>
  </si>
  <si>
    <t>b7) Vestuario, Blancos, Prendas de Protección y Artículos Deportivos</t>
  </si>
  <si>
    <t>b6) Combustibles, Lubricantes y Aditivos</t>
  </si>
  <si>
    <t>b5) Productos Químicos, Farmacéuticos y de Laboratorio</t>
  </si>
  <si>
    <t>b4) Materiales y Artículos de Construcción y de Reparación</t>
  </si>
  <si>
    <t>b3) Materias Primas y Materiales de Producción y Comercialización</t>
  </si>
  <si>
    <t>b2) Alimentos y Utensilios</t>
  </si>
  <si>
    <t>b1) Materiales de Administración, Emisión de Documentos y Artículos Oficiales</t>
  </si>
  <si>
    <t>B. Materiales y Suministros (B=b1+b2+b3+b4+b5+b6+b7+b8+b9)</t>
  </si>
  <si>
    <t>a7) Pago de Estímulos a Servidores Públicos</t>
  </si>
  <si>
    <t>a6) Previsiones</t>
  </si>
  <si>
    <t>a5) Otras Prestaciones Sociales y Económicas</t>
  </si>
  <si>
    <t>a4) Seguridad Social</t>
  </si>
  <si>
    <t>a3) Remuneraciones Adicionales y Especiales</t>
  </si>
  <si>
    <t>a2) Remuneraciones al Personal de Carácter Transitorio</t>
  </si>
  <si>
    <t>a1) Remuneraciones al Personal de Carácter Permanente</t>
  </si>
  <si>
    <t>A. Servicios Personales (A=a1+a2+a3+a4+a5+a6+a7)</t>
  </si>
  <si>
    <t>II. Gasto Etiquetado (II=A+B+C+D+E+F+G+H+I)</t>
  </si>
  <si>
    <t>I. Gasto No Etiquetado (I=A+B+C+D+E+F+G+H+I)</t>
  </si>
  <si>
    <t xml:space="preserve">Modificado </t>
  </si>
  <si>
    <t xml:space="preserve">Ampliaciones/ (Reducciones) </t>
  </si>
  <si>
    <t>Subejercicio (e)</t>
  </si>
  <si>
    <t>Egresos</t>
  </si>
  <si>
    <t xml:space="preserve">Clasificación por Objeto del Gasto (Capítulo y Concepto) </t>
  </si>
  <si>
    <t>Estado Analítico del Ejercicio del Presupuesto de Egresos Detallado - LDF</t>
  </si>
  <si>
    <t>Programa Expansión de la Educación Inicial</t>
  </si>
  <si>
    <t>Normal Leonarda Gomez Blanco</t>
  </si>
  <si>
    <t>Instancia Estatal de Formación Continua</t>
  </si>
  <si>
    <t>Normal Rural Lic. Benito Juárez</t>
  </si>
  <si>
    <t>Normal Preescolar Lic. Francisca Madera Martínez</t>
  </si>
  <si>
    <t>Normal Urbana Lic. Emilio Sánchez Piedras</t>
  </si>
  <si>
    <t>Dirección de Educación Terminal</t>
  </si>
  <si>
    <t>Dirección de Educación Física</t>
  </si>
  <si>
    <t>Internado Amarillas</t>
  </si>
  <si>
    <t>Albergue Altzayanca (16 de Septiembre)</t>
  </si>
  <si>
    <t>Albergue Zumpango (Tlahuicole)</t>
  </si>
  <si>
    <t>Albergue Unión Ejidal (Tierra y Libertad)</t>
  </si>
  <si>
    <t>Albergue Toluca de Guadalupe (Emilio Sánchez Piedras)</t>
  </si>
  <si>
    <t>Albergue San Pablo del Monte (Lázaro Cárdenas)</t>
  </si>
  <si>
    <t>Albergue Alpotzonga (Xicohtencatl Axayacatzin)</t>
  </si>
  <si>
    <t>Dirección de Educación Primaria</t>
  </si>
  <si>
    <t>USICAMM</t>
  </si>
  <si>
    <t>Departamento de Misiones Culturales</t>
  </si>
  <si>
    <t>Coordinación de Educación Extraescolar</t>
  </si>
  <si>
    <t>Departamento de Secundarias Generales</t>
  </si>
  <si>
    <t>Departamento de Educación Especial</t>
  </si>
  <si>
    <t>Departamento de Telesecundarias</t>
  </si>
  <si>
    <t>Departamento de Secundarias Técnicas</t>
  </si>
  <si>
    <t>CAI. 6 Panotla</t>
  </si>
  <si>
    <t>CAI. 5 Huamantla</t>
  </si>
  <si>
    <t>CAI. 4 Zacatelco</t>
  </si>
  <si>
    <t>CAI. 3 Apetatitlan</t>
  </si>
  <si>
    <t>CAI. 2 Apizaco</t>
  </si>
  <si>
    <t>CAI. 1 Acuitlapilco</t>
  </si>
  <si>
    <t>Coordinación de Educación Inicial</t>
  </si>
  <si>
    <t>Educación Indígena Primaria</t>
  </si>
  <si>
    <t>Educación Indígena Preescolar</t>
  </si>
  <si>
    <t>Educación Inicial Indígena</t>
  </si>
  <si>
    <t>Departamento de Educación Indígena</t>
  </si>
  <si>
    <t>Departamento de Educación Preescolar</t>
  </si>
  <si>
    <t>Dirección de Educación Básica</t>
  </si>
  <si>
    <t>Coordinación de Auditorías</t>
  </si>
  <si>
    <t>Departamento de Adquisiciones</t>
  </si>
  <si>
    <t>Departamento de Recursos Materiales y Servicios</t>
  </si>
  <si>
    <t>Departamento de Recursos Financieros</t>
  </si>
  <si>
    <t>Dirección de Administración y Finanzas</t>
  </si>
  <si>
    <t>Módulo Regional de Calpulalpan</t>
  </si>
  <si>
    <t>Módulo Regional de Huamantla</t>
  </si>
  <si>
    <t>Coordinación de Seguridad e Higiene</t>
  </si>
  <si>
    <t>Centro de Cómputo</t>
  </si>
  <si>
    <t>Departamento de Recursos Humanos</t>
  </si>
  <si>
    <t>Dirección de Relaciones Laborales</t>
  </si>
  <si>
    <t>Coordinación de Libros de Texto Gratuitos</t>
  </si>
  <si>
    <t>Departamento de Infraestructura y Equipamiento</t>
  </si>
  <si>
    <t>Departamento de Estadística</t>
  </si>
  <si>
    <t>Departamento de Programación y Presupuesto</t>
  </si>
  <si>
    <t>Dirección de Planeación Educativa</t>
  </si>
  <si>
    <t>Coordinacion de los Consejos de Participación Social y Atención a Padres de Familia</t>
  </si>
  <si>
    <t>Coordinación Estatal de Tecnología Educativa</t>
  </si>
  <si>
    <t>Coordinación de la Unidad de Equidad de Género</t>
  </si>
  <si>
    <t>Coordinación de Atención a Grupos</t>
  </si>
  <si>
    <t>Coordinación de Atención Ciudadana</t>
  </si>
  <si>
    <t>Departamento de Información y Difusión</t>
  </si>
  <si>
    <t>Departamento de Ecología</t>
  </si>
  <si>
    <t>Unidad de Transparencia</t>
  </si>
  <si>
    <t>Departamento de Asuntos Jurídicos y Laborales</t>
  </si>
  <si>
    <t>Contraloría Interna</t>
  </si>
  <si>
    <t>Departamento Operativo</t>
  </si>
  <si>
    <t>Secretario Particular</t>
  </si>
  <si>
    <t>Despacho del Secretario</t>
  </si>
  <si>
    <t>II. Gasto Etiquetado     (II=A+B+C+D+E+F+G+H)</t>
  </si>
  <si>
    <t>I. Gasto No Etiquetado  (I=A+B+C+D+E+F+G+H)</t>
  </si>
  <si>
    <t>Clasificación Administrativa</t>
  </si>
  <si>
    <t>d4) Adeudos de Ejercicios Fiscales Anteriores</t>
  </si>
  <si>
    <t>d3) Saneamiento del Sistema Financiero</t>
  </si>
  <si>
    <t>d2) Transferencias, Participaciones y Aportaciones Entre Diferentes Niveles y Ordenes de Gobierno</t>
  </si>
  <si>
    <t>d1) Transacciones de la Deuda Publica / Costo Financiero de la Deuda</t>
  </si>
  <si>
    <t>D. Otras No Clasificadas en Funciones Anteriores (D=d1+d2+d3+d4)</t>
  </si>
  <si>
    <t>c9) Otras Industrias y Otros Asuntos Económicos</t>
  </si>
  <si>
    <t>c8) Ciencia, Tecnología e Innovación</t>
  </si>
  <si>
    <t>c7) Turismo</t>
  </si>
  <si>
    <t>c6) Comunicaciones</t>
  </si>
  <si>
    <t>c5) Transporte</t>
  </si>
  <si>
    <t>c4) Minería, Manufacturas y Construcción</t>
  </si>
  <si>
    <t>c3) Combustibles y Energía</t>
  </si>
  <si>
    <t>c2) Agropecuaria, Silvicultura, Pesca y Caza</t>
  </si>
  <si>
    <t>c1) Asuntos Económicos, Comerciales y Laborales en General</t>
  </si>
  <si>
    <t>C. Desarrollo Económico (C=c1+c2+c3+c4+c5+c6+c7+c8+c9)</t>
  </si>
  <si>
    <t>b7) Otros Asuntos Sociales</t>
  </si>
  <si>
    <t>b6) Protección Social</t>
  </si>
  <si>
    <t>b5) Educación</t>
  </si>
  <si>
    <t>b4) Recreación, Cultura y Otras Manifestaciones Sociales</t>
  </si>
  <si>
    <t>b3) Salud</t>
  </si>
  <si>
    <t>b2) Vivienda y Servicios a la Comunidad</t>
  </si>
  <si>
    <t>b1) Protección Ambiental</t>
  </si>
  <si>
    <t>B. Desarrollo Social (B=b1+b2+b3+b4+b5+b6+b7)</t>
  </si>
  <si>
    <t>a8) Otros Servicios Generales</t>
  </si>
  <si>
    <t>a7) Asuntos de Orden Público y de Seguridad Interior</t>
  </si>
  <si>
    <t>a6) Seguridad Nacional</t>
  </si>
  <si>
    <t>a5) Asuntos Financieros y Hacendarios</t>
  </si>
  <si>
    <t>a4) Relaciones Exteriores</t>
  </si>
  <si>
    <t>a3) Coordinación de la Política de Gobierno</t>
  </si>
  <si>
    <t>a2) Justicia</t>
  </si>
  <si>
    <t>a1) Legislación</t>
  </si>
  <si>
    <t>A. Gobierno (A=a1+a2+a3+a4+a5+a6+a7+a8)</t>
  </si>
  <si>
    <t>II. Gasto Etiquetado (II=A+B+C+D)</t>
  </si>
  <si>
    <t>I. Gasto No Etiquetado (I=A+B+C+D)</t>
  </si>
  <si>
    <t>Clasificación Funcional (Finalidad y Función)</t>
  </si>
  <si>
    <t>III. Total del Gasto en Servicios Personales (III = I + II)</t>
  </si>
  <si>
    <t>F. Sentencias laborales definitivas</t>
  </si>
  <si>
    <t>e2) Nombre del Programa o Ley 2</t>
  </si>
  <si>
    <t>e1) Nombre del Programa o Ley 1</t>
  </si>
  <si>
    <t>E. Gastos asociados a la implementación de nuevas leyes federales o reformas a las mismas (E = e1 + e2)</t>
  </si>
  <si>
    <t>D. Seguridad Pública</t>
  </si>
  <si>
    <t>c2) Personal Médico, Paramédico y afín</t>
  </si>
  <si>
    <t>c1) Personal Administrativo</t>
  </si>
  <si>
    <t>C. Servicios de Salud (C=c1+c2)</t>
  </si>
  <si>
    <t>B. Magisterio</t>
  </si>
  <si>
    <t>A. Personal Administrativo y de Servicio Público</t>
  </si>
  <si>
    <t>II. Gasto Etiquetado (II=A+B+C+D+E+F)</t>
  </si>
  <si>
    <t>I. Gasto No Etiquetado (I=A+B+C+D+E+F)</t>
  </si>
  <si>
    <t xml:space="preserve">Devengado </t>
  </si>
  <si>
    <t>Clasificación de Servicios Personales por Categoría</t>
  </si>
  <si>
    <t>3. Ingresos Derivados de Financiamiento (3 = 1 + 2)</t>
  </si>
  <si>
    <t>2. Ingresos derivados de Financiamientos con Fuente de Pago de Transferencias Federales Etiquetadas</t>
  </si>
  <si>
    <t>1. Ingresos Derivados de Financiamientos con Fuente de Pago de Recursos de Libre Disposición</t>
  </si>
  <si>
    <t>4.   Total de Ingresos Proyectados (4=1+2+3)</t>
  </si>
  <si>
    <t>A.    Ingresos Derivados de Financiamientos</t>
  </si>
  <si>
    <t>3.   Ingresos Derivados de Financiamientos (3=A)</t>
  </si>
  <si>
    <t>E.    Otras Transferencias Federales Etiquetadas</t>
  </si>
  <si>
    <t xml:space="preserve">D.    Transferencias, Asignaciones, Subsidios y
Subvenciones, y Pensiones y Jubilaciones </t>
  </si>
  <si>
    <t>C.    Fondos Distintos de Aportaciones</t>
  </si>
  <si>
    <t>B.    Convenios</t>
  </si>
  <si>
    <t>A.    Aportaciones</t>
  </si>
  <si>
    <t>2.   Transferencias Federales Etiquetadas (2=A+B+C+D+E)</t>
  </si>
  <si>
    <t>L.     Otros Ingresos de Libre Disposición</t>
  </si>
  <si>
    <t>K.    Convenios</t>
  </si>
  <si>
    <t>J.     Transferencias y Asignaciones</t>
  </si>
  <si>
    <t>I.     Incentivos Derivados de la Colaboración Fiscal</t>
  </si>
  <si>
    <t>H.    Participaciones</t>
  </si>
  <si>
    <t>G.    Ingresos por Venta de Bienes y Prestación de Servicios</t>
  </si>
  <si>
    <t>F.    Aprovechamientos</t>
  </si>
  <si>
    <t>E.    Productos</t>
  </si>
  <si>
    <t>D.    Derechos</t>
  </si>
  <si>
    <t>C.    Contribuciones de Mejoras</t>
  </si>
  <si>
    <t>B.    Cuotas y Aportaciones de Seguridad Social</t>
  </si>
  <si>
    <t>A.    Impuestos</t>
  </si>
  <si>
    <t>1.   Ingresos de Libre Disposición (1=A+B+C+D+E+F+G+H+I+J+K+L)</t>
  </si>
  <si>
    <t xml:space="preserve">2023 (de iniciativa de Ley) (c) </t>
  </si>
  <si>
    <t>2028 (d)</t>
  </si>
  <si>
    <t>2027 (d)</t>
  </si>
  <si>
    <t>2026 (d)</t>
  </si>
  <si>
    <t>2025 (d)</t>
  </si>
  <si>
    <t>2024(d)</t>
  </si>
  <si>
    <t xml:space="preserve">Año en Cuestión </t>
  </si>
  <si>
    <t>Concepto (b)</t>
  </si>
  <si>
    <t xml:space="preserve">(CIFRAS NOMINALES) </t>
  </si>
  <si>
    <t>Proyecciones de Ingresos - LDF</t>
  </si>
  <si>
    <t>3. Total de Egresos Proyectados (3 = 1 + 2)</t>
  </si>
  <si>
    <t>I.     Deuda Pública</t>
  </si>
  <si>
    <t>H.    Participaciones y Aportaciones</t>
  </si>
  <si>
    <t>G.    Inversiones Financieras y Otras Provisiones</t>
  </si>
  <si>
    <t>F.    Inversión Pública</t>
  </si>
  <si>
    <t>E.    Bienes Muebles, Inmuebles e Intangibles</t>
  </si>
  <si>
    <t>D.    Transferencias, Asignaciones, Subsidios y Otras Ayudas</t>
  </si>
  <si>
    <t>C.    Servicios Generales</t>
  </si>
  <si>
    <t>B.    Materiales y Suministros</t>
  </si>
  <si>
    <t>A.    Servicios Personales</t>
  </si>
  <si>
    <t>2. Gasto Etiquetado (2=A+B+C+D+E+F+G+H+I)</t>
  </si>
  <si>
    <t xml:space="preserve">H.    Participaciones y Aportaciones </t>
  </si>
  <si>
    <r>
      <t>1. Gasto No Etiquetado</t>
    </r>
    <r>
      <rPr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(1=A+B+C+D+E+F+G+H+I)</t>
    </r>
  </si>
  <si>
    <t>2023 (de proyecto de presupuesto) (c)</t>
  </si>
  <si>
    <t>(CIFRAS NOMINALES)</t>
  </si>
  <si>
    <t>Proyecciones de Egresos - LDF</t>
  </si>
  <si>
    <t>4. Total de Resultados de Ingresos (4=1+2+3)</t>
  </si>
  <si>
    <t>3. Ingresos Derivados de Financiamientos (3=A)</t>
  </si>
  <si>
    <r>
      <t>2. Transferencias Federales Etiquetadas</t>
    </r>
    <r>
      <rPr>
        <b/>
        <vertAlign val="superscript"/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(2=A+B+C+D+E)</t>
    </r>
  </si>
  <si>
    <t xml:space="preserve">J.    Transferencias y Asignaciones </t>
  </si>
  <si>
    <t>G.    Ingresos por Venta de Bienes y Prestación de
Servicios</t>
  </si>
  <si>
    <t>1. Ingresos de Libre Disposición (1=A+B+C+D+E+F+G+H+I+J+K+L)</t>
  </si>
  <si>
    <t>2022 (c)</t>
  </si>
  <si>
    <t>2021 (c)</t>
  </si>
  <si>
    <t>2020 (c)</t>
  </si>
  <si>
    <t>2019 (c)</t>
  </si>
  <si>
    <t>2018 (c)</t>
  </si>
  <si>
    <t>Resultados de Ingresos - LDF</t>
  </si>
  <si>
    <t>3. Total del Resultado de Egresos (3=1+2)</t>
  </si>
  <si>
    <t>Resultados de Egresos - LDF</t>
  </si>
  <si>
    <t>Empresa que elaboró el estudio actuarial</t>
  </si>
  <si>
    <t>Año de elaboración del estudio actuarial</t>
  </si>
  <si>
    <t>Estudio actuarial</t>
  </si>
  <si>
    <t>Tasa de rendimiento</t>
  </si>
  <si>
    <t>Año de descapitalización</t>
  </si>
  <si>
    <t>Periodo de suficiencia</t>
  </si>
  <si>
    <t>Generaciones futuras</t>
  </si>
  <si>
    <t>Generación actual</t>
  </si>
  <si>
    <t>Déficit/superávit actuarial</t>
  </si>
  <si>
    <t>Otros Ingresos</t>
  </si>
  <si>
    <t>Valor presente de aportaciones futuras</t>
  </si>
  <si>
    <t>Valor presente de las contribuciones asociadas a los sueldos futuros de cotización X%</t>
  </si>
  <si>
    <t>Pensiones y Jubilaciones en curso de pago</t>
  </si>
  <si>
    <t>Valor presente de las obligaciones</t>
  </si>
  <si>
    <t>Monto de la reserva</t>
  </si>
  <si>
    <t>Promedio</t>
  </si>
  <si>
    <t>Mínimo</t>
  </si>
  <si>
    <t>Máximo</t>
  </si>
  <si>
    <t>Monto mensual por pensión</t>
  </si>
  <si>
    <t>Beneficiarios de Pensionados y Jubilados</t>
  </si>
  <si>
    <t>Pensionados y Jubilados</t>
  </si>
  <si>
    <t>Activos</t>
  </si>
  <si>
    <t>Nómina anual</t>
  </si>
  <si>
    <t>Ingresos Anuales al Fondo de Pensiones</t>
  </si>
  <si>
    <t>Ingresos del Fondo</t>
  </si>
  <si>
    <t>Esperanza de vida</t>
  </si>
  <si>
    <t>Edad de Jubilación o Pensión</t>
  </si>
  <si>
    <t>Crecimiento esperado de los activos (como %)</t>
  </si>
  <si>
    <t>Crecimiento esperado de los pensionados y jubilados (como %)</t>
  </si>
  <si>
    <t>Aportación del ente público al plan de pensión como % del salario</t>
  </si>
  <si>
    <t>Aportación individual al plan de pensión como % del salario</t>
  </si>
  <si>
    <t>Promedio de años de servicio (trabajadores activos)</t>
  </si>
  <si>
    <t>Beneficiarios</t>
  </si>
  <si>
    <t>Edad promedio</t>
  </si>
  <si>
    <t>Edad mínima</t>
  </si>
  <si>
    <t>Edad máxima</t>
  </si>
  <si>
    <t>Población afiliada</t>
  </si>
  <si>
    <t>Beneficio definido, Contribución definida o Mixto</t>
  </si>
  <si>
    <t>Prestación laboral o Fondo general para trabajadores del estado o municipio</t>
  </si>
  <si>
    <t>Tipo de Sistema</t>
  </si>
  <si>
    <t>Otras prestaciones sociales</t>
  </si>
  <si>
    <t>Invalidez y vida</t>
  </si>
  <si>
    <t>Riesgos de trabajo</t>
  </si>
  <si>
    <t>Salud</t>
  </si>
  <si>
    <t>Pensiones y jubilaciones</t>
  </si>
  <si>
    <t>Informe sobre Estudios Actuariales - LDF</t>
  </si>
  <si>
    <t>Art. 30 frac. I de la LDF</t>
  </si>
  <si>
    <t>pesos</t>
  </si>
  <si>
    <t>Obligaciones a Corto Plazo (nn)</t>
  </si>
  <si>
    <t>b.</t>
  </si>
  <si>
    <t>Límite de Obligaciones a Corto Plazo (mm)</t>
  </si>
  <si>
    <t>a.</t>
  </si>
  <si>
    <t>Obligaciones a Corto Plazo</t>
  </si>
  <si>
    <t>A. INDICADORES CUANTITATIVOS</t>
  </si>
  <si>
    <t>INDICADORES DE DEUDA PÚBLICA</t>
  </si>
  <si>
    <t>Art. 13 frac. VII y 21 de la LDF</t>
  </si>
  <si>
    <t>Página de internet de la Secretaría de Finanzas o Tesorería Municipal</t>
  </si>
  <si>
    <t>Identificación de población objetivo, destino y temporalidad de subsidios (ll)</t>
  </si>
  <si>
    <t>Art. 13 frac. III y 21 de la LDF</t>
  </si>
  <si>
    <t>Análisis de conveniencia y análisis de transferencia de riesgos de los proyectos APPs (kk)</t>
  </si>
  <si>
    <t>Análisis Costo-Beneficio para programas o proyectos de inversión mayores a 10 millones de UDIS (jj)</t>
  </si>
  <si>
    <t>B. INDICADORES CUALITATIVOS</t>
  </si>
  <si>
    <t>Art. 14 y 21 de la LDF</t>
  </si>
  <si>
    <t>Monto de Ingresos Excedentes derivados de ILD en un nivel de endeudamiento sostenible de acuerdo al Sistema de Alertas hasta por el 5% de los recursos para cubrir el Gasto Corriente (kk)</t>
  </si>
  <si>
    <t>g.</t>
  </si>
  <si>
    <r>
      <t>Monto de Ingresos Excedentes derivados de ILD destinados al fin señalado por el Artículo 14, párrafo segundo y en el artículo 21 y Noveno Transitorio de la LDF</t>
    </r>
    <r>
      <rPr>
        <sz val="10"/>
        <color indexed="8"/>
        <rFont val="Calibri"/>
        <family val="2"/>
      </rPr>
      <t xml:space="preserve"> </t>
    </r>
    <r>
      <rPr>
        <i/>
        <sz val="10"/>
        <color indexed="8"/>
        <rFont val="Arial"/>
        <family val="2"/>
      </rPr>
      <t>(jj)</t>
    </r>
    <r>
      <rPr>
        <sz val="12"/>
        <color indexed="8"/>
        <rFont val="Arial"/>
        <family val="2"/>
      </rPr>
      <t xml:space="preserve"> </t>
    </r>
  </si>
  <si>
    <t xml:space="preserve">f. </t>
  </si>
  <si>
    <t>Art. Noveno Transitorio de la LDF</t>
  </si>
  <si>
    <t>Monto de Ingresos Excedentes derivados de ILD destinados al fin del artículo noveno transitorio de la LDF (ii)</t>
  </si>
  <si>
    <t>e.</t>
  </si>
  <si>
    <t>Cuenta Pública</t>
  </si>
  <si>
    <t>Monto de Ingresos Excedentes derivados de ILD destinados al fin del A.14, fracción II, b) de la LDF (hh)</t>
  </si>
  <si>
    <t>d.</t>
  </si>
  <si>
    <t>Monto de Ingresos Excedentes derivados de ILD destinados al fin del A.14, fracción II, a) de la LDF (gg)</t>
  </si>
  <si>
    <t>c.</t>
  </si>
  <si>
    <t>Monto de Ingresos Excedentes derivados de ILD destinados al fin del A.14, fracción I de la LDF (ff)</t>
  </si>
  <si>
    <t xml:space="preserve">Cuenta Pública / Formato 5 </t>
  </si>
  <si>
    <t>Monto de Ingresos Excedentes derivados de ILD (ee)</t>
  </si>
  <si>
    <t>Ingresos Excedentes derivados de Ingresos de Libre Disposición</t>
  </si>
  <si>
    <t>INDICADORES DEL EJERCICIO PRESUPUESTARIO</t>
  </si>
  <si>
    <t>Art. 10 y 21 de la LDF</t>
  </si>
  <si>
    <t>Proyecto de Presupuesto</t>
  </si>
  <si>
    <t>Previsiones salariales y económicas para cubrir incrementos salariales, creación de plazas y otros (dd)</t>
  </si>
  <si>
    <t xml:space="preserve">b. </t>
  </si>
  <si>
    <t>Remuneraciones de los servidores públicos (cc)</t>
  </si>
  <si>
    <t xml:space="preserve">a. </t>
  </si>
  <si>
    <t>Servicios Personales</t>
  </si>
  <si>
    <t>Art. 6 y 19 de la LDF</t>
  </si>
  <si>
    <t>Reporte Trim. y Cuenta Pública</t>
  </si>
  <si>
    <t>Informes Trimestrales sobre el avance de las acciones para recuperar el Balance Presupuestario de Recursos Disponibles (bb)</t>
  </si>
  <si>
    <t>Iniciativa de Ley de Ingresos o Proyecto de Presupuesto de Egresos</t>
  </si>
  <si>
    <t>Número de ejercicios fiscales y acciones necesarias para cubrir el Balance Presupuestario de Recursos Disponibles negativo (aa)</t>
  </si>
  <si>
    <t>Fuente de recursos para cubrir el Balance Presupuestario de Recursos Disponibles negativo (z)</t>
  </si>
  <si>
    <t>Razones excepcionales que justifican el Balance Presupuestario de Recursos Disponibles negativo (y)</t>
  </si>
  <si>
    <t>Balance Presupuestario de Recursos Disponibles, en caso de ser negativo</t>
  </si>
  <si>
    <t>Art. 5 y 18 de la LDF</t>
  </si>
  <si>
    <t>Proyecto de Presupuesto de Egresos / Formato 8</t>
  </si>
  <si>
    <t>Estudio actuarial de las pensiones de sus trabajadores (x)</t>
  </si>
  <si>
    <t>Iniciativa de Ley de Ingresos y Proyecto de Presupuesto de Egresos / Formatos 7 c) y d)</t>
  </si>
  <si>
    <t>Resultados de ejercicios fiscales anteriores y el ejercicio fiscal en cuestión (w)</t>
  </si>
  <si>
    <t>Iniciativa de Ley de Ingresos y Proyecto de Presupuesto de Egresos</t>
  </si>
  <si>
    <t>Descripción de riesgos relevantes y propuestas de acción para enfrentarlos (v)</t>
  </si>
  <si>
    <t>Iniciativa de Ley de Ingresos y Proyecto de Presupuesto de Egresos / Formatos 7 a) y b)</t>
  </si>
  <si>
    <t>Proyecciones de ejercicios posteriores (u)</t>
  </si>
  <si>
    <t>Objetivos anuales, estrategias y metas para el ejercicio fiscal (t)</t>
  </si>
  <si>
    <t>Art. 12 y 20 de la LDF</t>
  </si>
  <si>
    <t>Cuenta Pública / Formato 6 a)</t>
  </si>
  <si>
    <t>Reporte Trim. Formato 6 a)</t>
  </si>
  <si>
    <t>Proyecto de Presupuesto de Egresos</t>
  </si>
  <si>
    <t>Propuesto</t>
  </si>
  <si>
    <t>Techo de ADEFAS para el ejercicio fiscal (s)</t>
  </si>
  <si>
    <t>Art. 11 y 21 de la LDF</t>
  </si>
  <si>
    <t>Presupuesto de Egresos</t>
  </si>
  <si>
    <t>Asignación en el Presupuesto de Egresos</t>
  </si>
  <si>
    <t xml:space="preserve">Previsiones de gasto para compromisos de pago derivados de APPs (r) </t>
  </si>
  <si>
    <t>Art. 13 fracc. V y 21 de la LDF</t>
  </si>
  <si>
    <t>Reporte Trim. Formato 6 d)</t>
  </si>
  <si>
    <t>Techo para servicios personales (q)</t>
  </si>
  <si>
    <t>Art. 9 de la LDF</t>
  </si>
  <si>
    <t>Autorizaciones de recursos aprobados por el FONDEN</t>
  </si>
  <si>
    <t>Costo promedio de los últimos 5 ejercicios de la reconstrucción de infraestructura dañada por desastres naturales (p)</t>
  </si>
  <si>
    <t>Cuenta Pública / Auxiliar de Cuentas</t>
  </si>
  <si>
    <t>Saldo del fideicomiso para desastres naturales (o)</t>
  </si>
  <si>
    <t>Aportación promedio realizada por la Entidad Federativa durante los 5 ejercicios previos, para infraestructura dañada por desastres naturales (n)</t>
  </si>
  <si>
    <t>a.2 Pagado</t>
  </si>
  <si>
    <t>a.1 Aprobado</t>
  </si>
  <si>
    <t>Asignación al fideicomiso para desastres naturales (m)</t>
  </si>
  <si>
    <t>Recursos destinados a la atención de desastres naturales</t>
  </si>
  <si>
    <t>Art. 6, 19 y 46 de la LDF</t>
  </si>
  <si>
    <t>Cuenta Pública / Formato 4 LDF</t>
  </si>
  <si>
    <t xml:space="preserve">Ley de Ingresos </t>
  </si>
  <si>
    <t>Estimada</t>
  </si>
  <si>
    <t xml:space="preserve">Iniciativa de Ley de Ingresos </t>
  </si>
  <si>
    <t>Financiamiento Neto dentro del Techo de Financiamiento Neto (l)</t>
  </si>
  <si>
    <t>Ley de Ingresos y Presupuesto de Egresos</t>
  </si>
  <si>
    <t>Estimada/Aprobado</t>
  </si>
  <si>
    <t>Balance Presupuestario de Recursos Disponibles Sostenible (k)</t>
  </si>
  <si>
    <t>Balance Presupuestario Sostenible (j)</t>
  </si>
  <si>
    <t>INDICADORES PRESUPUESTARIOS</t>
  </si>
  <si>
    <t>Unidad (pesos/porcentaje) (g)</t>
  </si>
  <si>
    <t>Monto o valor (f)</t>
  </si>
  <si>
    <t xml:space="preserve">Fecha estimada de cumplimiento (e) </t>
  </si>
  <si>
    <t>Mecanismo de Verificación (d)</t>
  </si>
  <si>
    <t>NO</t>
  </si>
  <si>
    <t>SI</t>
  </si>
  <si>
    <t>Comentarios (i)</t>
  </si>
  <si>
    <t>Fundamento (h)</t>
  </si>
  <si>
    <t>Resultado</t>
  </si>
  <si>
    <t>Implementación</t>
  </si>
  <si>
    <t>Indicadores de Observancia (c)</t>
  </si>
  <si>
    <t>Del 1 de enero al 31 de diciembre de 20XN (b)</t>
  </si>
  <si>
    <t>Guía de Cumplimiento de la Ley de Disciplina Financiera de las Entidades Federativas y Municipios</t>
  </si>
  <si>
    <t>NOMBRE DEL ENTE PÚBLICO (a)</t>
  </si>
  <si>
    <t>Ejercido</t>
  </si>
  <si>
    <t>“GUÍA DE CUMPLIMIENTO DE LA LEY DE DISCIPLINA FINANCIERA DE LAS ENTIDADES FEDERATIVAS Y LOS MUNICIPIOS”</t>
  </si>
  <si>
    <t>ANEXO 3</t>
  </si>
  <si>
    <t>Programa Nacional de Ingles</t>
  </si>
  <si>
    <t>Programa Fortalecimiento de los Servicios de Educación Especial</t>
  </si>
  <si>
    <t>Programa para el Desarrollo Profesional Docente para Educación Básica</t>
  </si>
  <si>
    <t>Al 31 de diciembre de 2022 y al 30 de Septiembre de 2023 (b)</t>
  </si>
  <si>
    <t>Del 1 de Enero al 30 de Septiembre de 2023 (b)</t>
  </si>
  <si>
    <t>Programa S300 Formación Docente</t>
  </si>
  <si>
    <t>Programa S300 Escuela Normal Preescolar Profa. Francisca Madera Martínez</t>
  </si>
  <si>
    <t>Programa S300 Escuela Normal Primaria Profa. Leonarda Gómez Blanco</t>
  </si>
  <si>
    <t>Programa S300 Escuela Normal Rural Lic. Benito Juarez</t>
  </si>
  <si>
    <t>Programa S300 Escuela Normal Urbana Federal Lic. Emilio Sanchez Piedras</t>
  </si>
  <si>
    <t>Del 1 de Enero al 30 de septiembre  de 2023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</si>
</sst>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_-&quot;$&quot;* #,##0_-;\-&quot;$&quot;* #,##0_-;_-&quot;$&quot;* &quot;-&quot;_-;_-@_-"/>
    <numFmt numFmtId="170" formatCode="_-* #,##0_-;\-* #,##0_-;_-* &quot;-&quot;_-;_-@_-"/>
    <numFmt numFmtId="171" formatCode="_-&quot;$&quot;* #,##0.00_-;\-&quot;$&quot;* #,##0.00_-;_-&quot;$&quot;* &quot;-&quot;??_-;_-@_-"/>
    <numFmt numFmtId="172" formatCode="_-* #,##0.00_-;\-* #,##0.00_-;_-* &quot;-&quot;??_-;_-@_-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0"/>
      <color indexed="8"/>
      <name val="Calibri"/>
      <family val="2"/>
    </font>
    <font>
      <i/>
      <sz val="10"/>
      <color indexed="8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i/>
      <sz val="10"/>
      <color indexed="8"/>
      <name val="Arial Narrow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6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i/>
      <sz val="10"/>
      <color indexed="8"/>
      <name val="Arial Narrow"/>
      <family val="2"/>
    </font>
    <font>
      <b/>
      <sz val="9"/>
      <color indexed="8"/>
      <name val="Arial"/>
      <family val="2"/>
    </font>
    <font>
      <sz val="5"/>
      <color indexed="8"/>
      <name val="Arial"/>
      <family val="2"/>
    </font>
    <font>
      <i/>
      <sz val="6"/>
      <color indexed="8"/>
      <name val="Arial"/>
      <family val="2"/>
    </font>
    <font>
      <b/>
      <sz val="6"/>
      <color indexed="8"/>
      <name val="Arial"/>
      <family val="2"/>
    </font>
    <font>
      <sz val="4.5"/>
      <color indexed="8"/>
      <name val="Arial"/>
      <family val="2"/>
    </font>
    <font>
      <sz val="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6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10"/>
      <color rgb="FF000000"/>
      <name val="Arial Narrow"/>
      <family val="2"/>
    </font>
    <font>
      <b/>
      <sz val="10"/>
      <color rgb="FF000000"/>
      <name val="Arial Narrow"/>
      <family val="2"/>
    </font>
    <font>
      <i/>
      <sz val="10"/>
      <color theme="1"/>
      <name val="Arial Narrow"/>
      <family val="2"/>
    </font>
    <font>
      <b/>
      <sz val="9"/>
      <color theme="1"/>
      <name val="Arial"/>
      <family val="2"/>
    </font>
    <font>
      <sz val="5"/>
      <color theme="1"/>
      <name val="Arial"/>
      <family val="2"/>
    </font>
    <font>
      <i/>
      <sz val="6"/>
      <color theme="1"/>
      <name val="Arial"/>
      <family val="2"/>
    </font>
    <font>
      <b/>
      <sz val="6"/>
      <color theme="1"/>
      <name val="Arial"/>
      <family val="2"/>
    </font>
    <font>
      <sz val="4.5"/>
      <color theme="1"/>
      <name val="Arial"/>
      <family val="2"/>
    </font>
    <font>
      <sz val="1"/>
      <color theme="1"/>
      <name val="Times New Roman"/>
      <family val="1"/>
    </font>
    <font>
      <b/>
      <sz val="9"/>
      <color rgb="FF000000"/>
      <name val="Arial"/>
      <family val="2"/>
    </font>
    <font>
      <b/>
      <sz val="9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  <fill>
      <patternFill patternType="solid">
        <fgColor rgb="FFA6A6A6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/>
      <bottom style="medium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medium">
        <color rgb="FF000000"/>
      </left>
      <right style="medium"/>
      <top/>
      <bottom/>
    </border>
    <border>
      <left style="medium"/>
      <right/>
      <top/>
      <bottom style="medium"/>
    </border>
    <border>
      <left style="medium"/>
      <right/>
      <top/>
      <bottom/>
    </border>
    <border>
      <left style="medium"/>
      <right style="medium"/>
      <top style="thin"/>
      <bottom/>
    </border>
    <border>
      <left/>
      <right style="medium"/>
      <top style="thin"/>
      <bottom/>
    </border>
    <border>
      <left style="medium"/>
      <right/>
      <top style="thin"/>
      <bottom/>
    </border>
    <border>
      <left style="medium"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/>
    </border>
    <border>
      <left style="medium"/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>
        <color indexed="63"/>
      </right>
      <top style="medium"/>
      <bottom style="medium"/>
    </border>
    <border>
      <left>
        <color indexed="63"/>
      </left>
      <right style="medium">
        <color rgb="FF000000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</cellStyleXfs>
  <cellXfs count="434">
    <xf numFmtId="0" fontId="0" fillId="0" borderId="0" xfId="0" applyFont="1" applyAlignment="1">
      <alignment/>
    </xf>
    <xf numFmtId="0" fontId="54" fillId="0" borderId="0" xfId="0" applyFont="1" applyAlignment="1">
      <alignment/>
    </xf>
    <xf numFmtId="0" fontId="54" fillId="0" borderId="0" xfId="0" applyFont="1" applyAlignment="1">
      <alignment horizontal="center"/>
    </xf>
    <xf numFmtId="0" fontId="55" fillId="0" borderId="10" xfId="0" applyFont="1" applyBorder="1" applyAlignment="1">
      <alignment horizontal="left" vertical="center" wrapText="1"/>
    </xf>
    <xf numFmtId="0" fontId="55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left" vertical="center" wrapText="1"/>
    </xf>
    <xf numFmtId="0" fontId="55" fillId="0" borderId="12" xfId="0" applyFont="1" applyBorder="1" applyAlignment="1">
      <alignment horizontal="left" vertical="center" wrapText="1" indent="2"/>
    </xf>
    <xf numFmtId="164" fontId="55" fillId="0" borderId="13" xfId="0" applyNumberFormat="1" applyFont="1" applyBorder="1" applyAlignment="1">
      <alignment horizontal="right" vertical="center" wrapText="1"/>
    </xf>
    <xf numFmtId="164" fontId="55" fillId="0" borderId="13" xfId="0" applyNumberFormat="1" applyFont="1" applyBorder="1" applyAlignment="1">
      <alignment horizontal="left" vertical="center" wrapText="1" indent="2"/>
    </xf>
    <xf numFmtId="164" fontId="54" fillId="0" borderId="13" xfId="0" applyNumberFormat="1" applyFont="1" applyBorder="1" applyAlignment="1">
      <alignment horizontal="right" vertical="center" wrapText="1"/>
    </xf>
    <xf numFmtId="0" fontId="54" fillId="0" borderId="12" xfId="0" applyFont="1" applyBorder="1" applyAlignment="1">
      <alignment horizontal="left" vertical="center" wrapText="1" indent="2"/>
    </xf>
    <xf numFmtId="164" fontId="54" fillId="0" borderId="13" xfId="0" applyNumberFormat="1" applyFont="1" applyBorder="1" applyAlignment="1">
      <alignment horizontal="left" vertical="center" wrapText="1" indent="2"/>
    </xf>
    <xf numFmtId="0" fontId="54" fillId="0" borderId="12" xfId="0" applyFont="1" applyBorder="1" applyAlignment="1">
      <alignment horizontal="left" vertical="center" wrapText="1" indent="4"/>
    </xf>
    <xf numFmtId="164" fontId="54" fillId="0" borderId="12" xfId="0" applyNumberFormat="1" applyFont="1" applyBorder="1" applyAlignment="1">
      <alignment horizontal="left" vertical="center" wrapText="1" indent="4"/>
    </xf>
    <xf numFmtId="164" fontId="54" fillId="0" borderId="12" xfId="0" applyNumberFormat="1" applyFont="1" applyBorder="1" applyAlignment="1">
      <alignment horizontal="left" vertical="center" indent="4"/>
    </xf>
    <xf numFmtId="164" fontId="56" fillId="0" borderId="13" xfId="0" applyNumberFormat="1" applyFont="1" applyBorder="1" applyAlignment="1">
      <alignment horizontal="left" vertical="center" wrapText="1" indent="2"/>
    </xf>
    <xf numFmtId="0" fontId="54" fillId="0" borderId="10" xfId="0" applyFont="1" applyBorder="1" applyAlignment="1">
      <alignment horizontal="left" vertical="center" wrapText="1" indent="2"/>
    </xf>
    <xf numFmtId="164" fontId="54" fillId="0" borderId="11" xfId="0" applyNumberFormat="1" applyFont="1" applyBorder="1" applyAlignment="1">
      <alignment horizontal="center" vertical="center" wrapText="1"/>
    </xf>
    <xf numFmtId="164" fontId="54" fillId="0" borderId="11" xfId="0" applyNumberFormat="1" applyFont="1" applyBorder="1" applyAlignment="1">
      <alignment horizontal="left" vertical="center" wrapText="1" indent="2"/>
    </xf>
    <xf numFmtId="164" fontId="54" fillId="0" borderId="11" xfId="0" applyNumberFormat="1" applyFont="1" applyBorder="1" applyAlignment="1">
      <alignment horizontal="right" vertical="center" wrapText="1"/>
    </xf>
    <xf numFmtId="0" fontId="55" fillId="33" borderId="14" xfId="0" applyFont="1" applyFill="1" applyBorder="1" applyAlignment="1">
      <alignment horizontal="center" vertical="center"/>
    </xf>
    <xf numFmtId="0" fontId="55" fillId="33" borderId="15" xfId="0" applyFont="1" applyFill="1" applyBorder="1" applyAlignment="1">
      <alignment horizontal="center" vertical="center"/>
    </xf>
    <xf numFmtId="0" fontId="55" fillId="33" borderId="16" xfId="0" applyFont="1" applyFill="1" applyBorder="1" applyAlignment="1">
      <alignment horizontal="center" vertical="center"/>
    </xf>
    <xf numFmtId="0" fontId="55" fillId="33" borderId="11" xfId="0" applyFont="1" applyFill="1" applyBorder="1" applyAlignment="1">
      <alignment horizontal="center" vertical="center" wrapText="1"/>
    </xf>
    <xf numFmtId="0" fontId="57" fillId="0" borderId="0" xfId="0" applyFont="1" applyAlignment="1">
      <alignment/>
    </xf>
    <xf numFmtId="164" fontId="57" fillId="0" borderId="0" xfId="0" applyNumberFormat="1" applyFont="1" applyAlignment="1">
      <alignment/>
    </xf>
    <xf numFmtId="164" fontId="57" fillId="0" borderId="11" xfId="0" applyNumberFormat="1" applyFont="1" applyBorder="1" applyAlignment="1">
      <alignment horizontal="right" vertical="center" wrapText="1"/>
    </xf>
    <xf numFmtId="164" fontId="57" fillId="0" borderId="10" xfId="0" applyNumberFormat="1" applyFont="1" applyBorder="1" applyAlignment="1">
      <alignment horizontal="justify" vertical="center" wrapText="1"/>
    </xf>
    <xf numFmtId="164" fontId="57" fillId="0" borderId="13" xfId="0" applyNumberFormat="1" applyFont="1" applyBorder="1" applyAlignment="1">
      <alignment horizontal="right" vertical="center" wrapText="1"/>
    </xf>
    <xf numFmtId="164" fontId="57" fillId="0" borderId="12" xfId="0" applyNumberFormat="1" applyFont="1" applyBorder="1" applyAlignment="1">
      <alignment horizontal="justify" vertical="center" wrapText="1"/>
    </xf>
    <xf numFmtId="164" fontId="58" fillId="0" borderId="13" xfId="0" applyNumberFormat="1" applyFont="1" applyBorder="1" applyAlignment="1">
      <alignment horizontal="right" vertical="center" wrapText="1"/>
    </xf>
    <xf numFmtId="164" fontId="58" fillId="0" borderId="12" xfId="0" applyNumberFormat="1" applyFont="1" applyBorder="1" applyAlignment="1">
      <alignment horizontal="left" vertical="center" wrapText="1"/>
    </xf>
    <xf numFmtId="164" fontId="58" fillId="33" borderId="11" xfId="0" applyNumberFormat="1" applyFont="1" applyFill="1" applyBorder="1" applyAlignment="1">
      <alignment horizontal="center" vertical="center" wrapText="1"/>
    </xf>
    <xf numFmtId="164" fontId="58" fillId="33" borderId="16" xfId="0" applyNumberFormat="1" applyFont="1" applyFill="1" applyBorder="1" applyAlignment="1">
      <alignment horizontal="center" vertical="center" wrapText="1"/>
    </xf>
    <xf numFmtId="164" fontId="59" fillId="0" borderId="0" xfId="0" applyNumberFormat="1" applyFont="1" applyAlignment="1">
      <alignment vertical="center"/>
    </xf>
    <xf numFmtId="164" fontId="60" fillId="0" borderId="0" xfId="0" applyNumberFormat="1" applyFont="1" applyAlignment="1">
      <alignment horizontal="right" vertical="center" wrapText="1"/>
    </xf>
    <xf numFmtId="164" fontId="61" fillId="0" borderId="0" xfId="0" applyNumberFormat="1" applyFont="1" applyAlignment="1">
      <alignment vertical="center"/>
    </xf>
    <xf numFmtId="164" fontId="60" fillId="0" borderId="11" xfId="0" applyNumberFormat="1" applyFont="1" applyBorder="1" applyAlignment="1">
      <alignment horizontal="right" vertical="center" wrapText="1"/>
    </xf>
    <xf numFmtId="164" fontId="60" fillId="0" borderId="10" xfId="0" applyNumberFormat="1" applyFont="1" applyBorder="1" applyAlignment="1">
      <alignment horizontal="justify" vertical="center" wrapText="1"/>
    </xf>
    <xf numFmtId="164" fontId="58" fillId="0" borderId="12" xfId="0" applyNumberFormat="1" applyFont="1" applyBorder="1" applyAlignment="1">
      <alignment horizontal="justify" vertical="center"/>
    </xf>
    <xf numFmtId="164" fontId="60" fillId="0" borderId="13" xfId="0" applyNumberFormat="1" applyFont="1" applyBorder="1" applyAlignment="1">
      <alignment horizontal="right" vertical="center" wrapText="1"/>
    </xf>
    <xf numFmtId="164" fontId="60" fillId="0" borderId="12" xfId="0" applyNumberFormat="1" applyFont="1" applyBorder="1" applyAlignment="1">
      <alignment horizontal="justify" vertical="center" wrapText="1"/>
    </xf>
    <xf numFmtId="164" fontId="58" fillId="0" borderId="12" xfId="0" applyNumberFormat="1" applyFont="1" applyBorder="1" applyAlignment="1">
      <alignment horizontal="justify" vertical="center" wrapText="1"/>
    </xf>
    <xf numFmtId="164" fontId="57" fillId="33" borderId="13" xfId="0" applyNumberFormat="1" applyFont="1" applyFill="1" applyBorder="1" applyAlignment="1">
      <alignment horizontal="right" vertical="center" wrapText="1"/>
    </xf>
    <xf numFmtId="164" fontId="57" fillId="0" borderId="12" xfId="0" applyNumberFormat="1" applyFont="1" applyBorder="1" applyAlignment="1">
      <alignment horizontal="left" vertical="center" wrapText="1" indent="2"/>
    </xf>
    <xf numFmtId="0" fontId="58" fillId="33" borderId="10" xfId="0" applyFont="1" applyFill="1" applyBorder="1" applyAlignment="1">
      <alignment horizontal="center" vertical="center"/>
    </xf>
    <xf numFmtId="0" fontId="58" fillId="33" borderId="17" xfId="0" applyFont="1" applyFill="1" applyBorder="1" applyAlignment="1">
      <alignment horizontal="center" vertical="center" wrapText="1"/>
    </xf>
    <xf numFmtId="164" fontId="58" fillId="0" borderId="11" xfId="0" applyNumberFormat="1" applyFont="1" applyBorder="1" applyAlignment="1">
      <alignment horizontal="justify" vertical="center" wrapText="1"/>
    </xf>
    <xf numFmtId="0" fontId="57" fillId="0" borderId="10" xfId="0" applyFont="1" applyBorder="1" applyAlignment="1">
      <alignment horizontal="justify" vertical="center" wrapText="1"/>
    </xf>
    <xf numFmtId="0" fontId="58" fillId="0" borderId="12" xfId="0" applyFont="1" applyBorder="1" applyAlignment="1">
      <alignment horizontal="left" vertical="center" wrapText="1"/>
    </xf>
    <xf numFmtId="0" fontId="57" fillId="0" borderId="12" xfId="0" applyFont="1" applyBorder="1" applyAlignment="1">
      <alignment horizontal="left" vertical="center" wrapText="1"/>
    </xf>
    <xf numFmtId="0" fontId="57" fillId="0" borderId="12" xfId="0" applyFont="1" applyBorder="1" applyAlignment="1">
      <alignment horizontal="left" vertical="center" wrapText="1" indent="1"/>
    </xf>
    <xf numFmtId="0" fontId="60" fillId="0" borderId="13" xfId="0" applyFont="1" applyBorder="1" applyAlignment="1">
      <alignment horizontal="justify" vertical="center" wrapText="1"/>
    </xf>
    <xf numFmtId="0" fontId="58" fillId="0" borderId="12" xfId="0" applyFont="1" applyBorder="1" applyAlignment="1">
      <alignment horizontal="justify" vertical="center" wrapText="1"/>
    </xf>
    <xf numFmtId="0" fontId="58" fillId="33" borderId="13" xfId="0" applyFont="1" applyFill="1" applyBorder="1" applyAlignment="1">
      <alignment horizontal="center" vertical="center" wrapText="1"/>
    </xf>
    <xf numFmtId="0" fontId="58" fillId="33" borderId="12" xfId="0" applyFont="1" applyFill="1" applyBorder="1" applyAlignment="1">
      <alignment horizontal="center" vertical="center" wrapText="1"/>
    </xf>
    <xf numFmtId="164" fontId="55" fillId="0" borderId="10" xfId="0" applyNumberFormat="1" applyFont="1" applyBorder="1" applyAlignment="1">
      <alignment vertical="center"/>
    </xf>
    <xf numFmtId="164" fontId="55" fillId="0" borderId="11" xfId="0" applyNumberFormat="1" applyFont="1" applyBorder="1" applyAlignment="1">
      <alignment vertical="center"/>
    </xf>
    <xf numFmtId="164" fontId="55" fillId="0" borderId="12" xfId="0" applyNumberFormat="1" applyFont="1" applyBorder="1" applyAlignment="1">
      <alignment vertical="center"/>
    </xf>
    <xf numFmtId="164" fontId="55" fillId="0" borderId="13" xfId="0" applyNumberFormat="1" applyFont="1" applyBorder="1" applyAlignment="1">
      <alignment vertical="center"/>
    </xf>
    <xf numFmtId="164" fontId="55" fillId="0" borderId="12" xfId="0" applyNumberFormat="1" applyFont="1" applyBorder="1" applyAlignment="1">
      <alignment horizontal="left" vertical="center" wrapText="1" indent="1"/>
    </xf>
    <xf numFmtId="164" fontId="55" fillId="0" borderId="12" xfId="0" applyNumberFormat="1" applyFont="1" applyBorder="1" applyAlignment="1">
      <alignment horizontal="left" vertical="center" indent="1"/>
    </xf>
    <xf numFmtId="164" fontId="54" fillId="0" borderId="13" xfId="0" applyNumberFormat="1" applyFont="1" applyBorder="1" applyAlignment="1">
      <alignment vertical="center"/>
    </xf>
    <xf numFmtId="164" fontId="54" fillId="0" borderId="12" xfId="0" applyNumberFormat="1" applyFont="1" applyBorder="1" applyAlignment="1">
      <alignment horizontal="left" vertical="center" indent="1"/>
    </xf>
    <xf numFmtId="164" fontId="54" fillId="34" borderId="13" xfId="0" applyNumberFormat="1" applyFont="1" applyFill="1" applyBorder="1" applyAlignment="1">
      <alignment vertical="center"/>
    </xf>
    <xf numFmtId="164" fontId="54" fillId="0" borderId="12" xfId="0" applyNumberFormat="1" applyFont="1" applyBorder="1" applyAlignment="1">
      <alignment vertical="center"/>
    </xf>
    <xf numFmtId="164" fontId="54" fillId="0" borderId="12" xfId="0" applyNumberFormat="1" applyFont="1" applyBorder="1" applyAlignment="1">
      <alignment horizontal="left" vertical="center" indent="5"/>
    </xf>
    <xf numFmtId="164" fontId="54" fillId="0" borderId="12" xfId="0" applyNumberFormat="1" applyFont="1" applyBorder="1" applyAlignment="1">
      <alignment horizontal="left" vertical="center" wrapText="1" indent="1"/>
    </xf>
    <xf numFmtId="164" fontId="54" fillId="0" borderId="17" xfId="0" applyNumberFormat="1" applyFont="1" applyBorder="1" applyAlignment="1">
      <alignment vertical="center"/>
    </xf>
    <xf numFmtId="164" fontId="55" fillId="33" borderId="11" xfId="0" applyNumberFormat="1" applyFont="1" applyFill="1" applyBorder="1" applyAlignment="1">
      <alignment horizontal="center" vertical="center"/>
    </xf>
    <xf numFmtId="164" fontId="55" fillId="33" borderId="16" xfId="0" applyNumberFormat="1" applyFont="1" applyFill="1" applyBorder="1" applyAlignment="1">
      <alignment horizontal="center" vertical="center"/>
    </xf>
    <xf numFmtId="164" fontId="54" fillId="0" borderId="0" xfId="0" applyNumberFormat="1" applyFont="1" applyAlignment="1">
      <alignment/>
    </xf>
    <xf numFmtId="164" fontId="54" fillId="0" borderId="12" xfId="0" applyNumberFormat="1" applyFont="1" applyBorder="1" applyAlignment="1">
      <alignment horizontal="justify" vertical="center"/>
    </xf>
    <xf numFmtId="164" fontId="55" fillId="0" borderId="11" xfId="0" applyNumberFormat="1" applyFont="1" applyBorder="1" applyAlignment="1">
      <alignment vertical="center" wrapText="1"/>
    </xf>
    <xf numFmtId="164" fontId="55" fillId="0" borderId="10" xfId="0" applyNumberFormat="1" applyFont="1" applyBorder="1" applyAlignment="1">
      <alignment vertical="center" wrapText="1"/>
    </xf>
    <xf numFmtId="164" fontId="55" fillId="0" borderId="13" xfId="0" applyNumberFormat="1" applyFont="1" applyBorder="1" applyAlignment="1">
      <alignment vertical="center" wrapText="1"/>
    </xf>
    <xf numFmtId="164" fontId="55" fillId="0" borderId="12" xfId="0" applyNumberFormat="1" applyFont="1" applyBorder="1" applyAlignment="1">
      <alignment vertical="center" wrapText="1"/>
    </xf>
    <xf numFmtId="164" fontId="54" fillId="0" borderId="13" xfId="0" applyNumberFormat="1" applyFont="1" applyBorder="1" applyAlignment="1">
      <alignment vertical="center" wrapText="1"/>
    </xf>
    <xf numFmtId="164" fontId="54" fillId="0" borderId="12" xfId="0" applyNumberFormat="1" applyFont="1" applyBorder="1" applyAlignment="1">
      <alignment vertical="center" wrapText="1"/>
    </xf>
    <xf numFmtId="164" fontId="54" fillId="0" borderId="12" xfId="0" applyNumberFormat="1" applyFont="1" applyBorder="1" applyAlignment="1">
      <alignment horizontal="left" vertical="center" wrapText="1" indent="5"/>
    </xf>
    <xf numFmtId="164" fontId="54" fillId="0" borderId="17" xfId="0" applyNumberFormat="1" applyFont="1" applyBorder="1" applyAlignment="1">
      <alignment vertical="center" wrapText="1"/>
    </xf>
    <xf numFmtId="164" fontId="55" fillId="33" borderId="18" xfId="0" applyNumberFormat="1" applyFont="1" applyFill="1" applyBorder="1" applyAlignment="1">
      <alignment horizontal="center" vertical="center" wrapText="1"/>
    </xf>
    <xf numFmtId="164" fontId="55" fillId="33" borderId="19" xfId="0" applyNumberFormat="1" applyFont="1" applyFill="1" applyBorder="1" applyAlignment="1">
      <alignment vertical="center"/>
    </xf>
    <xf numFmtId="164" fontId="54" fillId="0" borderId="11" xfId="0" applyNumberFormat="1" applyFont="1" applyBorder="1" applyAlignment="1">
      <alignment vertical="center" wrapText="1"/>
    </xf>
    <xf numFmtId="164" fontId="54" fillId="0" borderId="10" xfId="0" applyNumberFormat="1" applyFont="1" applyBorder="1" applyAlignment="1">
      <alignment vertical="center" wrapText="1"/>
    </xf>
    <xf numFmtId="164" fontId="54" fillId="33" borderId="13" xfId="0" applyNumberFormat="1" applyFont="1" applyFill="1" applyBorder="1" applyAlignment="1">
      <alignment vertical="center" wrapText="1"/>
    </xf>
    <xf numFmtId="0" fontId="54" fillId="0" borderId="20" xfId="0" applyFont="1" applyBorder="1" applyAlignment="1">
      <alignment vertical="center"/>
    </xf>
    <xf numFmtId="0" fontId="54" fillId="0" borderId="0" xfId="0" applyFont="1" applyAlignment="1">
      <alignment horizontal="right"/>
    </xf>
    <xf numFmtId="164" fontId="54" fillId="0" borderId="11" xfId="0" applyNumberFormat="1" applyFont="1" applyBorder="1" applyAlignment="1">
      <alignment horizontal="right" vertical="center"/>
    </xf>
    <xf numFmtId="164" fontId="54" fillId="0" borderId="11" xfId="0" applyNumberFormat="1" applyFont="1" applyBorder="1" applyAlignment="1">
      <alignment horizontal="justify" vertical="center"/>
    </xf>
    <xf numFmtId="164" fontId="54" fillId="0" borderId="10" xfId="0" applyNumberFormat="1" applyFont="1" applyBorder="1" applyAlignment="1">
      <alignment horizontal="left" vertical="center" wrapText="1"/>
    </xf>
    <xf numFmtId="164" fontId="55" fillId="0" borderId="13" xfId="0" applyNumberFormat="1" applyFont="1" applyBorder="1" applyAlignment="1">
      <alignment horizontal="right" vertical="center"/>
    </xf>
    <xf numFmtId="164" fontId="54" fillId="0" borderId="13" xfId="0" applyNumberFormat="1" applyFont="1" applyBorder="1" applyAlignment="1">
      <alignment horizontal="right" vertical="center"/>
    </xf>
    <xf numFmtId="164" fontId="54" fillId="0" borderId="13" xfId="0" applyNumberFormat="1" applyFont="1" applyBorder="1" applyAlignment="1">
      <alignment horizontal="center" vertical="center"/>
    </xf>
    <xf numFmtId="164" fontId="54" fillId="0" borderId="12" xfId="0" applyNumberFormat="1" applyFont="1" applyBorder="1" applyAlignment="1">
      <alignment horizontal="left" vertical="center" wrapText="1"/>
    </xf>
    <xf numFmtId="164" fontId="54" fillId="0" borderId="13" xfId="0" applyNumberFormat="1" applyFont="1" applyBorder="1" applyAlignment="1">
      <alignment horizontal="justify" vertical="center"/>
    </xf>
    <xf numFmtId="164" fontId="54" fillId="0" borderId="12" xfId="0" applyNumberFormat="1" applyFont="1" applyBorder="1" applyAlignment="1">
      <alignment horizontal="left" vertical="center"/>
    </xf>
    <xf numFmtId="164" fontId="54" fillId="0" borderId="21" xfId="0" applyNumberFormat="1" applyFont="1" applyBorder="1" applyAlignment="1">
      <alignment horizontal="right" vertical="center"/>
    </xf>
    <xf numFmtId="164" fontId="54" fillId="0" borderId="21" xfId="0" applyNumberFormat="1" applyFont="1" applyBorder="1" applyAlignment="1">
      <alignment horizontal="center" vertical="center"/>
    </xf>
    <xf numFmtId="164" fontId="54" fillId="0" borderId="22" xfId="0" applyNumberFormat="1" applyFont="1" applyBorder="1" applyAlignment="1">
      <alignment horizontal="left" vertical="center" indent="1"/>
    </xf>
    <xf numFmtId="164" fontId="54" fillId="0" borderId="12" xfId="0" applyNumberFormat="1" applyFont="1" applyBorder="1" applyAlignment="1">
      <alignment horizontal="left" vertical="center" wrapText="1" indent="3"/>
    </xf>
    <xf numFmtId="164" fontId="54" fillId="33" borderId="13" xfId="0" applyNumberFormat="1" applyFont="1" applyFill="1" applyBorder="1" applyAlignment="1">
      <alignment horizontal="center" vertical="center"/>
    </xf>
    <xf numFmtId="164" fontId="54" fillId="33" borderId="13" xfId="0" applyNumberFormat="1" applyFont="1" applyFill="1" applyBorder="1" applyAlignment="1">
      <alignment horizontal="right" vertical="center"/>
    </xf>
    <xf numFmtId="164" fontId="54" fillId="0" borderId="12" xfId="0" applyNumberFormat="1" applyFont="1" applyBorder="1" applyAlignment="1">
      <alignment horizontal="right" vertical="center"/>
    </xf>
    <xf numFmtId="164" fontId="55" fillId="0" borderId="23" xfId="0" applyNumberFormat="1" applyFont="1" applyBorder="1" applyAlignment="1">
      <alignment horizontal="right" vertical="center"/>
    </xf>
    <xf numFmtId="164" fontId="54" fillId="0" borderId="12" xfId="0" applyNumberFormat="1" applyFont="1" applyBorder="1" applyAlignment="1">
      <alignment horizontal="left" vertical="center" indent="3"/>
    </xf>
    <xf numFmtId="164" fontId="54" fillId="0" borderId="23" xfId="0" applyNumberFormat="1" applyFont="1" applyBorder="1" applyAlignment="1">
      <alignment horizontal="right" vertical="center"/>
    </xf>
    <xf numFmtId="0" fontId="55" fillId="33" borderId="24" xfId="0" applyFont="1" applyFill="1" applyBorder="1" applyAlignment="1">
      <alignment horizontal="center" vertical="center"/>
    </xf>
    <xf numFmtId="164" fontId="54" fillId="0" borderId="10" xfId="0" applyNumberFormat="1" applyFont="1" applyBorder="1" applyAlignment="1">
      <alignment horizontal="right" vertical="center"/>
    </xf>
    <xf numFmtId="0" fontId="54" fillId="0" borderId="11" xfId="0" applyFont="1" applyBorder="1" applyAlignment="1">
      <alignment horizontal="left" vertical="center"/>
    </xf>
    <xf numFmtId="0" fontId="54" fillId="0" borderId="24" xfId="0" applyFont="1" applyBorder="1" applyAlignment="1">
      <alignment horizontal="left" vertical="center"/>
    </xf>
    <xf numFmtId="164" fontId="55" fillId="0" borderId="12" xfId="0" applyNumberFormat="1" applyFont="1" applyBorder="1" applyAlignment="1">
      <alignment horizontal="right" vertical="center"/>
    </xf>
    <xf numFmtId="0" fontId="55" fillId="0" borderId="13" xfId="0" applyFont="1" applyBorder="1" applyAlignment="1">
      <alignment horizontal="left" vertical="center"/>
    </xf>
    <xf numFmtId="0" fontId="55" fillId="0" borderId="25" xfId="0" applyFont="1" applyBorder="1" applyAlignment="1">
      <alignment horizontal="left" vertical="center"/>
    </xf>
    <xf numFmtId="0" fontId="54" fillId="0" borderId="13" xfId="0" applyFont="1" applyBorder="1" applyAlignment="1">
      <alignment horizontal="left" vertical="center"/>
    </xf>
    <xf numFmtId="0" fontId="54" fillId="0" borderId="25" xfId="0" applyFont="1" applyBorder="1" applyAlignment="1">
      <alignment horizontal="left" vertical="center"/>
    </xf>
    <xf numFmtId="0" fontId="54" fillId="0" borderId="13" xfId="0" applyFont="1" applyBorder="1" applyAlignment="1">
      <alignment/>
    </xf>
    <xf numFmtId="0" fontId="54" fillId="0" borderId="25" xfId="0" applyFont="1" applyBorder="1" applyAlignment="1">
      <alignment horizontal="left" vertical="center" indent="3"/>
    </xf>
    <xf numFmtId="164" fontId="55" fillId="0" borderId="26" xfId="0" applyNumberFormat="1" applyFont="1" applyBorder="1" applyAlignment="1">
      <alignment horizontal="right" vertical="center"/>
    </xf>
    <xf numFmtId="0" fontId="54" fillId="0" borderId="27" xfId="0" applyFont="1" applyBorder="1" applyAlignment="1">
      <alignment horizontal="left" vertical="center"/>
    </xf>
    <xf numFmtId="0" fontId="55" fillId="0" borderId="28" xfId="0" applyFont="1" applyBorder="1" applyAlignment="1">
      <alignment horizontal="left" vertical="center"/>
    </xf>
    <xf numFmtId="164" fontId="54" fillId="0" borderId="22" xfId="0" applyNumberFormat="1" applyFont="1" applyBorder="1" applyAlignment="1">
      <alignment horizontal="right" vertical="center"/>
    </xf>
    <xf numFmtId="0" fontId="54" fillId="0" borderId="21" xfId="0" applyFont="1" applyBorder="1" applyAlignment="1">
      <alignment horizontal="left" vertical="center"/>
    </xf>
    <xf numFmtId="0" fontId="54" fillId="0" borderId="29" xfId="0" applyFont="1" applyBorder="1" applyAlignment="1">
      <alignment horizontal="left" vertical="center"/>
    </xf>
    <xf numFmtId="0" fontId="55" fillId="0" borderId="16" xfId="0" applyFont="1" applyBorder="1" applyAlignment="1">
      <alignment horizontal="left" vertical="center"/>
    </xf>
    <xf numFmtId="0" fontId="55" fillId="0" borderId="14" xfId="0" applyFont="1" applyBorder="1" applyAlignment="1">
      <alignment horizontal="left" vertical="center"/>
    </xf>
    <xf numFmtId="0" fontId="55" fillId="33" borderId="11" xfId="0" applyFont="1" applyFill="1" applyBorder="1" applyAlignment="1">
      <alignment horizontal="center" vertical="center"/>
    </xf>
    <xf numFmtId="0" fontId="54" fillId="0" borderId="30" xfId="0" applyFont="1" applyBorder="1" applyAlignment="1">
      <alignment/>
    </xf>
    <xf numFmtId="0" fontId="54" fillId="0" borderId="10" xfId="0" applyFont="1" applyBorder="1" applyAlignment="1">
      <alignment horizontal="justify" vertical="center" wrapText="1"/>
    </xf>
    <xf numFmtId="0" fontId="55" fillId="0" borderId="12" xfId="0" applyFont="1" applyBorder="1" applyAlignment="1">
      <alignment horizontal="justify" vertical="center" wrapText="1"/>
    </xf>
    <xf numFmtId="0" fontId="54" fillId="0" borderId="12" xfId="0" applyFont="1" applyBorder="1" applyAlignment="1">
      <alignment horizontal="left" vertical="center" wrapText="1"/>
    </xf>
    <xf numFmtId="0" fontId="54" fillId="0" borderId="12" xfId="0" applyFont="1" applyBorder="1" applyAlignment="1">
      <alignment horizontal="left" vertical="center" wrapText="1" indent="1"/>
    </xf>
    <xf numFmtId="164" fontId="54" fillId="0" borderId="12" xfId="0" applyNumberFormat="1" applyFont="1" applyBorder="1" applyAlignment="1">
      <alignment horizontal="right" vertical="center" wrapText="1"/>
    </xf>
    <xf numFmtId="164" fontId="55" fillId="0" borderId="12" xfId="0" applyNumberFormat="1" applyFont="1" applyBorder="1" applyAlignment="1">
      <alignment horizontal="right" vertical="center" wrapText="1"/>
    </xf>
    <xf numFmtId="0" fontId="55" fillId="0" borderId="12" xfId="0" applyFont="1" applyBorder="1" applyAlignment="1">
      <alignment horizontal="left" vertical="center" wrapText="1"/>
    </xf>
    <xf numFmtId="164" fontId="55" fillId="0" borderId="17" xfId="0" applyNumberFormat="1" applyFont="1" applyBorder="1" applyAlignment="1">
      <alignment horizontal="right" vertical="center" wrapText="1"/>
    </xf>
    <xf numFmtId="164" fontId="54" fillId="0" borderId="11" xfId="0" applyNumberFormat="1" applyFont="1" applyBorder="1" applyAlignment="1">
      <alignment vertical="center"/>
    </xf>
    <xf numFmtId="0" fontId="54" fillId="0" borderId="10" xfId="0" applyFont="1" applyBorder="1" applyAlignment="1">
      <alignment horizontal="left" vertical="center"/>
    </xf>
    <xf numFmtId="0" fontId="55" fillId="0" borderId="12" xfId="0" applyFont="1" applyBorder="1" applyAlignment="1">
      <alignment horizontal="left" vertical="center"/>
    </xf>
    <xf numFmtId="0" fontId="54" fillId="0" borderId="12" xfId="0" applyFont="1" applyBorder="1" applyAlignment="1">
      <alignment horizontal="left" vertical="center"/>
    </xf>
    <xf numFmtId="0" fontId="54" fillId="0" borderId="12" xfId="0" applyFont="1" applyBorder="1" applyAlignment="1">
      <alignment horizontal="left" vertical="center" indent="2"/>
    </xf>
    <xf numFmtId="164" fontId="54" fillId="0" borderId="21" xfId="0" applyNumberFormat="1" applyFont="1" applyBorder="1" applyAlignment="1">
      <alignment vertical="center"/>
    </xf>
    <xf numFmtId="0" fontId="54" fillId="0" borderId="22" xfId="0" applyFont="1" applyBorder="1" applyAlignment="1">
      <alignment horizontal="left" vertical="center" indent="2"/>
    </xf>
    <xf numFmtId="0" fontId="54" fillId="0" borderId="13" xfId="0" applyFont="1" applyBorder="1" applyAlignment="1">
      <alignment horizontal="right" vertical="center" wrapText="1"/>
    </xf>
    <xf numFmtId="0" fontId="55" fillId="0" borderId="17" xfId="0" applyFont="1" applyBorder="1" applyAlignment="1">
      <alignment horizontal="justify" vertical="center" wrapText="1"/>
    </xf>
    <xf numFmtId="0" fontId="55" fillId="33" borderId="31" xfId="0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left" vertical="center" wrapText="1"/>
    </xf>
    <xf numFmtId="0" fontId="55" fillId="0" borderId="12" xfId="0" applyFont="1" applyBorder="1" applyAlignment="1">
      <alignment horizontal="left" vertical="center" wrapText="1" indent="1"/>
    </xf>
    <xf numFmtId="0" fontId="54" fillId="0" borderId="12" xfId="0" applyFont="1" applyBorder="1" applyAlignment="1">
      <alignment horizontal="left" vertical="center" wrapText="1" indent="3"/>
    </xf>
    <xf numFmtId="0" fontId="54" fillId="0" borderId="12" xfId="0" applyFont="1" applyBorder="1" applyAlignment="1">
      <alignment horizontal="justify" vertical="center" wrapText="1"/>
    </xf>
    <xf numFmtId="0" fontId="55" fillId="33" borderId="16" xfId="0" applyFont="1" applyFill="1" applyBorder="1" applyAlignment="1">
      <alignment horizontal="center" vertical="center" wrapText="1"/>
    </xf>
    <xf numFmtId="0" fontId="54" fillId="0" borderId="13" xfId="0" applyFont="1" applyBorder="1" applyAlignment="1">
      <alignment horizontal="justify" vertical="center" wrapText="1"/>
    </xf>
    <xf numFmtId="0" fontId="55" fillId="33" borderId="18" xfId="0" applyFont="1" applyFill="1" applyBorder="1" applyAlignment="1">
      <alignment horizontal="center" vertical="center" wrapText="1"/>
    </xf>
    <xf numFmtId="0" fontId="55" fillId="33" borderId="31" xfId="0" applyFont="1" applyFill="1" applyBorder="1" applyAlignment="1">
      <alignment horizontal="center" vertical="center"/>
    </xf>
    <xf numFmtId="0" fontId="54" fillId="0" borderId="10" xfId="0" applyFont="1" applyBorder="1" applyAlignment="1">
      <alignment horizontal="justify" vertical="center"/>
    </xf>
    <xf numFmtId="0" fontId="55" fillId="0" borderId="12" xfId="0" applyFont="1" applyBorder="1" applyAlignment="1">
      <alignment horizontal="justify" vertical="center"/>
    </xf>
    <xf numFmtId="0" fontId="54" fillId="0" borderId="12" xfId="0" applyFont="1" applyBorder="1" applyAlignment="1">
      <alignment horizontal="justify" vertical="center"/>
    </xf>
    <xf numFmtId="0" fontId="55" fillId="33" borderId="18" xfId="0" applyFont="1" applyFill="1" applyBorder="1" applyAlignment="1">
      <alignment horizontal="center" vertical="center"/>
    </xf>
    <xf numFmtId="0" fontId="54" fillId="0" borderId="10" xfId="0" applyFont="1" applyBorder="1" applyAlignment="1">
      <alignment/>
    </xf>
    <xf numFmtId="164" fontId="62" fillId="0" borderId="12" xfId="0" applyNumberFormat="1" applyFont="1" applyBorder="1" applyAlignment="1">
      <alignment horizontal="right" vertical="center"/>
    </xf>
    <xf numFmtId="0" fontId="54" fillId="0" borderId="12" xfId="0" applyFont="1" applyBorder="1" applyAlignment="1">
      <alignment vertical="center"/>
    </xf>
    <xf numFmtId="164" fontId="62" fillId="0" borderId="13" xfId="0" applyNumberFormat="1" applyFont="1" applyBorder="1" applyAlignment="1">
      <alignment horizontal="right" vertical="center"/>
    </xf>
    <xf numFmtId="0" fontId="54" fillId="0" borderId="25" xfId="0" applyFont="1" applyBorder="1" applyAlignment="1">
      <alignment vertical="center"/>
    </xf>
    <xf numFmtId="0" fontId="63" fillId="0" borderId="25" xfId="0" applyFont="1" applyBorder="1" applyAlignment="1">
      <alignment vertical="center"/>
    </xf>
    <xf numFmtId="0" fontId="62" fillId="0" borderId="25" xfId="0" applyFont="1" applyBorder="1" applyAlignment="1">
      <alignment vertical="center"/>
    </xf>
    <xf numFmtId="0" fontId="63" fillId="0" borderId="25" xfId="0" applyFont="1" applyBorder="1" applyAlignment="1">
      <alignment vertical="center" wrapText="1"/>
    </xf>
    <xf numFmtId="0" fontId="55" fillId="0" borderId="25" xfId="0" applyFont="1" applyBorder="1" applyAlignment="1">
      <alignment vertical="center"/>
    </xf>
    <xf numFmtId="0" fontId="54" fillId="0" borderId="25" xfId="0" applyFont="1" applyBorder="1" applyAlignment="1">
      <alignment horizontal="left" vertical="center" indent="1"/>
    </xf>
    <xf numFmtId="164" fontId="63" fillId="0" borderId="13" xfId="0" applyNumberFormat="1" applyFont="1" applyBorder="1" applyAlignment="1">
      <alignment horizontal="right" vertical="center"/>
    </xf>
    <xf numFmtId="164" fontId="63" fillId="0" borderId="12" xfId="0" applyNumberFormat="1" applyFont="1" applyBorder="1" applyAlignment="1">
      <alignment horizontal="right" vertical="center"/>
    </xf>
    <xf numFmtId="0" fontId="54" fillId="0" borderId="25" xfId="0" applyFont="1" applyBorder="1" applyAlignment="1">
      <alignment vertical="center" wrapText="1"/>
    </xf>
    <xf numFmtId="0" fontId="63" fillId="0" borderId="11" xfId="0" applyFont="1" applyBorder="1" applyAlignment="1">
      <alignment horizontal="center" vertical="center" wrapText="1"/>
    </xf>
    <xf numFmtId="0" fontId="63" fillId="0" borderId="11" xfId="0" applyFont="1" applyBorder="1" applyAlignment="1">
      <alignment horizontal="center" vertical="center"/>
    </xf>
    <xf numFmtId="0" fontId="63" fillId="0" borderId="10" xfId="0" applyFont="1" applyBorder="1" applyAlignment="1">
      <alignment vertical="center"/>
    </xf>
    <xf numFmtId="0" fontId="54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4" fillId="0" borderId="11" xfId="0" applyFont="1" applyBorder="1" applyAlignment="1">
      <alignment horizontal="center" vertical="center"/>
    </xf>
    <xf numFmtId="0" fontId="54" fillId="0" borderId="11" xfId="0" applyFont="1" applyBorder="1" applyAlignment="1">
      <alignment horizontal="center" vertical="center" wrapText="1"/>
    </xf>
    <xf numFmtId="0" fontId="64" fillId="0" borderId="11" xfId="0" applyFont="1" applyBorder="1" applyAlignment="1">
      <alignment vertical="center" wrapText="1"/>
    </xf>
    <xf numFmtId="0" fontId="64" fillId="0" borderId="20" xfId="0" applyFont="1" applyBorder="1" applyAlignment="1">
      <alignment horizontal="center" vertical="center"/>
    </xf>
    <xf numFmtId="0" fontId="55" fillId="0" borderId="24" xfId="0" applyFont="1" applyBorder="1" applyAlignment="1">
      <alignment horizontal="center" vertical="center"/>
    </xf>
    <xf numFmtId="0" fontId="54" fillId="21" borderId="11" xfId="0" applyFont="1" applyFill="1" applyBorder="1" applyAlignment="1">
      <alignment horizontal="center" vertical="center"/>
    </xf>
    <xf numFmtId="0" fontId="54" fillId="21" borderId="20" xfId="0" applyFont="1" applyFill="1" applyBorder="1" applyAlignment="1">
      <alignment horizontal="center" vertical="center"/>
    </xf>
    <xf numFmtId="0" fontId="55" fillId="21" borderId="32" xfId="0" applyFont="1" applyFill="1" applyBorder="1" applyAlignment="1">
      <alignment horizontal="center" vertical="center"/>
    </xf>
    <xf numFmtId="0" fontId="55" fillId="21" borderId="32" xfId="0" applyFont="1" applyFill="1" applyBorder="1" applyAlignment="1">
      <alignment horizontal="left" vertical="center"/>
    </xf>
    <xf numFmtId="0" fontId="55" fillId="21" borderId="24" xfId="0" applyFont="1" applyFill="1" applyBorder="1" applyAlignment="1">
      <alignment horizontal="center" vertical="center"/>
    </xf>
    <xf numFmtId="0" fontId="54" fillId="33" borderId="18" xfId="0" applyFont="1" applyFill="1" applyBorder="1" applyAlignment="1">
      <alignment horizontal="center" vertical="center"/>
    </xf>
    <xf numFmtId="0" fontId="54" fillId="33" borderId="32" xfId="0" applyFont="1" applyFill="1" applyBorder="1" applyAlignment="1">
      <alignment horizontal="center" vertical="center"/>
    </xf>
    <xf numFmtId="0" fontId="54" fillId="33" borderId="19" xfId="0" applyFont="1" applyFill="1" applyBorder="1" applyAlignment="1">
      <alignment horizontal="left" vertical="center"/>
    </xf>
    <xf numFmtId="0" fontId="55" fillId="35" borderId="11" xfId="0" applyFont="1" applyFill="1" applyBorder="1" applyAlignment="1">
      <alignment horizontal="center" vertical="center"/>
    </xf>
    <xf numFmtId="0" fontId="55" fillId="35" borderId="18" xfId="0" applyFont="1" applyFill="1" applyBorder="1" applyAlignment="1">
      <alignment horizontal="center" vertical="center"/>
    </xf>
    <xf numFmtId="0" fontId="55" fillId="35" borderId="32" xfId="0" applyFont="1" applyFill="1" applyBorder="1" applyAlignment="1">
      <alignment horizontal="center" vertical="center"/>
    </xf>
    <xf numFmtId="0" fontId="55" fillId="35" borderId="19" xfId="0" applyFont="1" applyFill="1" applyBorder="1" applyAlignment="1">
      <alignment horizontal="left" vertical="center"/>
    </xf>
    <xf numFmtId="0" fontId="54" fillId="0" borderId="18" xfId="0" applyFont="1" applyBorder="1" applyAlignment="1">
      <alignment horizontal="center" vertical="center"/>
    </xf>
    <xf numFmtId="0" fontId="54" fillId="0" borderId="18" xfId="0" applyFont="1" applyBorder="1" applyAlignment="1">
      <alignment horizontal="center" vertical="center" wrapText="1"/>
    </xf>
    <xf numFmtId="0" fontId="54" fillId="21" borderId="31" xfId="0" applyFont="1" applyFill="1" applyBorder="1" applyAlignment="1">
      <alignment horizontal="center" vertical="center"/>
    </xf>
    <xf numFmtId="0" fontId="54" fillId="21" borderId="32" xfId="0" applyFont="1" applyFill="1" applyBorder="1" applyAlignment="1">
      <alignment horizontal="center" vertical="center"/>
    </xf>
    <xf numFmtId="0" fontId="0" fillId="0" borderId="31" xfId="0" applyBorder="1" applyAlignment="1">
      <alignment vertical="center" wrapText="1"/>
    </xf>
    <xf numFmtId="0" fontId="54" fillId="0" borderId="16" xfId="0" applyFont="1" applyBorder="1" applyAlignment="1">
      <alignment horizontal="center" vertical="center"/>
    </xf>
    <xf numFmtId="0" fontId="54" fillId="0" borderId="16" xfId="0" applyFont="1" applyBorder="1" applyAlignment="1">
      <alignment horizontal="center" vertical="center" wrapText="1"/>
    </xf>
    <xf numFmtId="0" fontId="54" fillId="21" borderId="17" xfId="0" applyFont="1" applyFill="1" applyBorder="1" applyAlignment="1">
      <alignment horizontal="center" vertical="center"/>
    </xf>
    <xf numFmtId="0" fontId="54" fillId="21" borderId="15" xfId="0" applyFont="1" applyFill="1" applyBorder="1" applyAlignment="1">
      <alignment horizontal="center" vertical="center"/>
    </xf>
    <xf numFmtId="0" fontId="54" fillId="0" borderId="13" xfId="0" applyFont="1" applyBorder="1" applyAlignment="1">
      <alignment horizontal="center" vertical="center"/>
    </xf>
    <xf numFmtId="0" fontId="54" fillId="0" borderId="13" xfId="0" applyFont="1" applyBorder="1" applyAlignment="1">
      <alignment horizontal="center" vertical="center" wrapText="1"/>
    </xf>
    <xf numFmtId="0" fontId="54" fillId="21" borderId="12" xfId="0" applyFont="1" applyFill="1" applyBorder="1" applyAlignment="1">
      <alignment horizontal="center" vertical="center"/>
    </xf>
    <xf numFmtId="0" fontId="54" fillId="21" borderId="0" xfId="0" applyFont="1" applyFill="1" applyAlignment="1">
      <alignment horizontal="center" vertical="center"/>
    </xf>
    <xf numFmtId="0" fontId="55" fillId="0" borderId="31" xfId="0" applyFont="1" applyBorder="1" applyAlignment="1">
      <alignment vertical="center" wrapText="1"/>
    </xf>
    <xf numFmtId="0" fontId="55" fillId="33" borderId="20" xfId="0" applyFont="1" applyFill="1" applyBorder="1" applyAlignment="1">
      <alignment horizontal="center" vertical="center"/>
    </xf>
    <xf numFmtId="0" fontId="55" fillId="33" borderId="32" xfId="0" applyFont="1" applyFill="1" applyBorder="1" applyAlignment="1">
      <alignment horizontal="center" vertical="center"/>
    </xf>
    <xf numFmtId="0" fontId="55" fillId="33" borderId="19" xfId="0" applyFont="1" applyFill="1" applyBorder="1" applyAlignment="1">
      <alignment horizontal="left" vertical="center"/>
    </xf>
    <xf numFmtId="0" fontId="57" fillId="0" borderId="11" xfId="0" applyFont="1" applyBorder="1" applyAlignment="1">
      <alignment horizontal="center" vertical="center" wrapText="1"/>
    </xf>
    <xf numFmtId="0" fontId="54" fillId="0" borderId="31" xfId="0" applyFont="1" applyBorder="1" applyAlignment="1">
      <alignment horizontal="center" vertical="center"/>
    </xf>
    <xf numFmtId="0" fontId="54" fillId="0" borderId="32" xfId="0" applyFont="1" applyBorder="1" applyAlignment="1">
      <alignment horizontal="center" vertical="center"/>
    </xf>
    <xf numFmtId="0" fontId="64" fillId="0" borderId="20" xfId="0" applyFont="1" applyBorder="1" applyAlignment="1">
      <alignment vertical="center" wrapText="1"/>
    </xf>
    <xf numFmtId="0" fontId="57" fillId="0" borderId="18" xfId="0" applyFont="1" applyBorder="1" applyAlignment="1">
      <alignment horizontal="center" vertical="center" wrapText="1"/>
    </xf>
    <xf numFmtId="0" fontId="54" fillId="0" borderId="17" xfId="0" applyFont="1" applyBorder="1" applyAlignment="1">
      <alignment horizontal="center" vertical="center"/>
    </xf>
    <xf numFmtId="0" fontId="54" fillId="0" borderId="15" xfId="0" applyFont="1" applyBorder="1" applyAlignment="1">
      <alignment horizontal="center" vertical="center"/>
    </xf>
    <xf numFmtId="0" fontId="64" fillId="0" borderId="32" xfId="0" applyFont="1" applyBorder="1" applyAlignment="1">
      <alignment vertical="center" wrapText="1"/>
    </xf>
    <xf numFmtId="0" fontId="54" fillId="0" borderId="12" xfId="0" applyFont="1" applyBorder="1" applyAlignment="1">
      <alignment horizontal="center" vertical="center"/>
    </xf>
    <xf numFmtId="0" fontId="54" fillId="0" borderId="25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64" fillId="0" borderId="24" xfId="0" applyFont="1" applyBorder="1" applyAlignment="1">
      <alignment horizontal="center" vertical="center"/>
    </xf>
    <xf numFmtId="0" fontId="54" fillId="21" borderId="18" xfId="0" applyFont="1" applyFill="1" applyBorder="1" applyAlignment="1">
      <alignment horizontal="center" vertical="center"/>
    </xf>
    <xf numFmtId="0" fontId="55" fillId="21" borderId="19" xfId="0" applyFont="1" applyFill="1" applyBorder="1" applyAlignment="1">
      <alignment horizontal="center" vertical="center"/>
    </xf>
    <xf numFmtId="0" fontId="54" fillId="21" borderId="10" xfId="0" applyFont="1" applyFill="1" applyBorder="1" applyAlignment="1">
      <alignment horizontal="center" vertical="center"/>
    </xf>
    <xf numFmtId="0" fontId="54" fillId="21" borderId="20" xfId="0" applyFont="1" applyFill="1" applyBorder="1" applyAlignment="1">
      <alignment horizontal="center" vertical="center" wrapText="1"/>
    </xf>
    <xf numFmtId="0" fontId="64" fillId="0" borderId="20" xfId="0" applyFont="1" applyBorder="1" applyAlignment="1">
      <alignment horizontal="left" vertical="center"/>
    </xf>
    <xf numFmtId="0" fontId="54" fillId="0" borderId="20" xfId="0" applyFont="1" applyBorder="1" applyAlignment="1">
      <alignment horizontal="center" vertical="center"/>
    </xf>
    <xf numFmtId="0" fontId="54" fillId="21" borderId="16" xfId="0" applyFont="1" applyFill="1" applyBorder="1" applyAlignment="1">
      <alignment horizontal="center" vertical="center"/>
    </xf>
    <xf numFmtId="0" fontId="64" fillId="21" borderId="20" xfId="0" applyFont="1" applyFill="1" applyBorder="1" applyAlignment="1">
      <alignment horizontal="left" vertical="center"/>
    </xf>
    <xf numFmtId="0" fontId="64" fillId="21" borderId="20" xfId="0" applyFont="1" applyFill="1" applyBorder="1" applyAlignment="1">
      <alignment horizontal="center" vertical="center"/>
    </xf>
    <xf numFmtId="0" fontId="64" fillId="21" borderId="24" xfId="0" applyFont="1" applyFill="1" applyBorder="1" applyAlignment="1">
      <alignment horizontal="center" vertical="center"/>
    </xf>
    <xf numFmtId="0" fontId="54" fillId="0" borderId="16" xfId="0" applyFont="1" applyBorder="1" applyAlignment="1">
      <alignment horizontal="left" vertical="center"/>
    </xf>
    <xf numFmtId="0" fontId="54" fillId="0" borderId="17" xfId="0" applyFont="1" applyBorder="1" applyAlignment="1">
      <alignment horizontal="left" vertical="center"/>
    </xf>
    <xf numFmtId="0" fontId="55" fillId="35" borderId="20" xfId="0" applyFont="1" applyFill="1" applyBorder="1" applyAlignment="1">
      <alignment horizontal="center" vertical="center"/>
    </xf>
    <xf numFmtId="0" fontId="54" fillId="33" borderId="31" xfId="0" applyFont="1" applyFill="1" applyBorder="1" applyAlignment="1">
      <alignment horizontal="center" vertical="center" wrapText="1"/>
    </xf>
    <xf numFmtId="0" fontId="54" fillId="33" borderId="32" xfId="0" applyFont="1" applyFill="1" applyBorder="1" applyAlignment="1">
      <alignment horizontal="center" vertical="center" wrapText="1"/>
    </xf>
    <xf numFmtId="0" fontId="54" fillId="33" borderId="11" xfId="0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/>
    </xf>
    <xf numFmtId="0" fontId="55" fillId="33" borderId="0" xfId="0" applyFont="1" applyFill="1" applyAlignment="1">
      <alignment horizontal="center" vertical="center"/>
    </xf>
    <xf numFmtId="0" fontId="63" fillId="0" borderId="0" xfId="0" applyFont="1" applyAlignment="1">
      <alignment horizontal="left" vertical="center"/>
    </xf>
    <xf numFmtId="0" fontId="65" fillId="0" borderId="0" xfId="0" applyFont="1" applyAlignment="1">
      <alignment horizontal="justify" vertical="center"/>
    </xf>
    <xf numFmtId="0" fontId="59" fillId="0" borderId="11" xfId="0" applyFont="1" applyBorder="1" applyAlignment="1">
      <alignment horizontal="center" vertical="center" wrapText="1"/>
    </xf>
    <xf numFmtId="0" fontId="59" fillId="0" borderId="11" xfId="0" applyFont="1" applyBorder="1" applyAlignment="1">
      <alignment vertical="center" wrapText="1"/>
    </xf>
    <xf numFmtId="0" fontId="66" fillId="0" borderId="11" xfId="0" applyFont="1" applyBorder="1" applyAlignment="1">
      <alignment horizontal="center" vertical="center" wrapText="1"/>
    </xf>
    <xf numFmtId="0" fontId="67" fillId="0" borderId="11" xfId="0" applyFont="1" applyBorder="1" applyAlignment="1">
      <alignment vertical="center" wrapText="1"/>
    </xf>
    <xf numFmtId="0" fontId="67" fillId="0" borderId="20" xfId="0" applyFont="1" applyBorder="1" applyAlignment="1">
      <alignment horizontal="center" vertical="center"/>
    </xf>
    <xf numFmtId="0" fontId="68" fillId="0" borderId="24" xfId="0" applyFont="1" applyBorder="1" applyAlignment="1">
      <alignment horizontal="center" vertical="center" wrapText="1"/>
    </xf>
    <xf numFmtId="0" fontId="59" fillId="21" borderId="11" xfId="0" applyFont="1" applyFill="1" applyBorder="1" applyAlignment="1">
      <alignment horizontal="center" vertical="center" wrapText="1"/>
    </xf>
    <xf numFmtId="0" fontId="59" fillId="21" borderId="20" xfId="0" applyFont="1" applyFill="1" applyBorder="1" applyAlignment="1">
      <alignment horizontal="center" vertical="center" wrapText="1"/>
    </xf>
    <xf numFmtId="0" fontId="59" fillId="21" borderId="20" xfId="0" applyFont="1" applyFill="1" applyBorder="1" applyAlignment="1">
      <alignment vertical="center" wrapText="1"/>
    </xf>
    <xf numFmtId="0" fontId="68" fillId="21" borderId="24" xfId="0" applyFont="1" applyFill="1" applyBorder="1" applyAlignment="1">
      <alignment horizontal="center" vertical="center" wrapText="1"/>
    </xf>
    <xf numFmtId="0" fontId="68" fillId="35" borderId="11" xfId="0" applyFont="1" applyFill="1" applyBorder="1" applyAlignment="1">
      <alignment vertical="center" wrapText="1"/>
    </xf>
    <xf numFmtId="0" fontId="59" fillId="0" borderId="18" xfId="0" applyFont="1" applyBorder="1" applyAlignment="1">
      <alignment horizontal="center" vertical="center" wrapText="1"/>
    </xf>
    <xf numFmtId="0" fontId="59" fillId="21" borderId="31" xfId="0" applyFont="1" applyFill="1" applyBorder="1" applyAlignment="1">
      <alignment horizontal="center" vertical="center" wrapText="1"/>
    </xf>
    <xf numFmtId="0" fontId="59" fillId="21" borderId="32" xfId="0" applyFont="1" applyFill="1" applyBorder="1" applyAlignment="1">
      <alignment horizontal="center" vertical="center" wrapText="1"/>
    </xf>
    <xf numFmtId="0" fontId="59" fillId="0" borderId="18" xfId="0" applyFont="1" applyBorder="1" applyAlignment="1">
      <alignment vertical="center" wrapText="1"/>
    </xf>
    <xf numFmtId="0" fontId="69" fillId="0" borderId="18" xfId="0" applyFont="1" applyBorder="1" applyAlignment="1">
      <alignment horizontal="center" vertical="center" wrapText="1"/>
    </xf>
    <xf numFmtId="0" fontId="59" fillId="0" borderId="16" xfId="0" applyFont="1" applyBorder="1" applyAlignment="1">
      <alignment horizontal="center" vertical="center" wrapText="1"/>
    </xf>
    <xf numFmtId="0" fontId="59" fillId="21" borderId="17" xfId="0" applyFont="1" applyFill="1" applyBorder="1" applyAlignment="1">
      <alignment horizontal="center" vertical="center" wrapText="1"/>
    </xf>
    <xf numFmtId="0" fontId="59" fillId="21" borderId="15" xfId="0" applyFont="1" applyFill="1" applyBorder="1" applyAlignment="1">
      <alignment horizontal="center" vertical="center" wrapText="1"/>
    </xf>
    <xf numFmtId="0" fontId="59" fillId="0" borderId="16" xfId="0" applyFont="1" applyBorder="1" applyAlignment="1">
      <alignment vertical="center" wrapText="1"/>
    </xf>
    <xf numFmtId="0" fontId="69" fillId="0" borderId="16" xfId="0" applyFont="1" applyBorder="1" applyAlignment="1">
      <alignment horizontal="center" vertical="center" wrapText="1"/>
    </xf>
    <xf numFmtId="0" fontId="59" fillId="0" borderId="13" xfId="0" applyFont="1" applyBorder="1" applyAlignment="1">
      <alignment horizontal="center" vertical="center" wrapText="1"/>
    </xf>
    <xf numFmtId="0" fontId="59" fillId="21" borderId="12" xfId="0" applyFont="1" applyFill="1" applyBorder="1" applyAlignment="1">
      <alignment horizontal="center" vertical="center" wrapText="1"/>
    </xf>
    <xf numFmtId="0" fontId="59" fillId="21" borderId="0" xfId="0" applyFont="1" applyFill="1" applyAlignment="1">
      <alignment horizontal="center" vertical="center" wrapText="1"/>
    </xf>
    <xf numFmtId="0" fontId="59" fillId="0" borderId="13" xfId="0" applyFont="1" applyBorder="1" applyAlignment="1">
      <alignment vertical="center" wrapText="1"/>
    </xf>
    <xf numFmtId="0" fontId="69" fillId="0" borderId="13" xfId="0" applyFont="1" applyBorder="1" applyAlignment="1">
      <alignment horizontal="center" vertical="center" wrapText="1"/>
    </xf>
    <xf numFmtId="0" fontId="68" fillId="33" borderId="11" xfId="0" applyFont="1" applyFill="1" applyBorder="1" applyAlignment="1">
      <alignment vertical="center" wrapText="1"/>
    </xf>
    <xf numFmtId="0" fontId="68" fillId="33" borderId="20" xfId="0" applyFont="1" applyFill="1" applyBorder="1" applyAlignment="1">
      <alignment vertical="center" wrapText="1"/>
    </xf>
    <xf numFmtId="0" fontId="59" fillId="0" borderId="31" xfId="0" applyFont="1" applyBorder="1" applyAlignment="1">
      <alignment horizontal="center" vertical="center" wrapText="1"/>
    </xf>
    <xf numFmtId="0" fontId="59" fillId="0" borderId="32" xfId="0" applyFont="1" applyBorder="1" applyAlignment="1">
      <alignment horizontal="center" vertical="center" wrapText="1"/>
    </xf>
    <xf numFmtId="0" fontId="66" fillId="0" borderId="18" xfId="0" applyFont="1" applyBorder="1" applyAlignment="1">
      <alignment horizontal="center" vertical="center" wrapText="1"/>
    </xf>
    <xf numFmtId="0" fontId="67" fillId="0" borderId="20" xfId="0" applyFont="1" applyBorder="1" applyAlignment="1">
      <alignment vertical="center" wrapText="1"/>
    </xf>
    <xf numFmtId="0" fontId="59" fillId="0" borderId="17" xfId="0" applyFont="1" applyBorder="1" applyAlignment="1">
      <alignment horizontal="center" vertical="center" wrapText="1"/>
    </xf>
    <xf numFmtId="0" fontId="59" fillId="0" borderId="15" xfId="0" applyFont="1" applyBorder="1" applyAlignment="1">
      <alignment horizontal="center" vertical="center" wrapText="1"/>
    </xf>
    <xf numFmtId="0" fontId="66" fillId="0" borderId="16" xfId="0" applyFont="1" applyBorder="1" applyAlignment="1">
      <alignment horizontal="center" vertical="center" wrapText="1"/>
    </xf>
    <xf numFmtId="0" fontId="59" fillId="0" borderId="12" xfId="0" applyFont="1" applyBorder="1" applyAlignment="1">
      <alignment horizontal="center" vertical="center" wrapText="1"/>
    </xf>
    <xf numFmtId="0" fontId="59" fillId="0" borderId="0" xfId="0" applyFont="1" applyAlignment="1">
      <alignment horizontal="center" vertical="center" wrapText="1"/>
    </xf>
    <xf numFmtId="0" fontId="66" fillId="0" borderId="13" xfId="0" applyFont="1" applyBorder="1" applyAlignment="1">
      <alignment horizontal="center" vertical="center" wrapText="1"/>
    </xf>
    <xf numFmtId="0" fontId="68" fillId="35" borderId="18" xfId="0" applyFont="1" applyFill="1" applyBorder="1" applyAlignment="1">
      <alignment horizontal="center" vertical="center" wrapText="1"/>
    </xf>
    <xf numFmtId="0" fontId="68" fillId="35" borderId="32" xfId="0" applyFont="1" applyFill="1" applyBorder="1" applyAlignment="1">
      <alignment horizontal="center" vertical="center" wrapText="1"/>
    </xf>
    <xf numFmtId="0" fontId="59" fillId="0" borderId="13" xfId="0" applyFont="1" applyBorder="1" applyAlignment="1">
      <alignment horizontal="justify" vertical="center"/>
    </xf>
    <xf numFmtId="0" fontId="59" fillId="0" borderId="0" xfId="0" applyFont="1" applyAlignment="1">
      <alignment horizontal="justify" vertical="center"/>
    </xf>
    <xf numFmtId="0" fontId="59" fillId="0" borderId="25" xfId="0" applyFont="1" applyBorder="1" applyAlignment="1">
      <alignment horizontal="justify" vertical="center"/>
    </xf>
    <xf numFmtId="0" fontId="69" fillId="0" borderId="11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67" fillId="0" borderId="20" xfId="0" applyFont="1" applyBorder="1" applyAlignment="1">
      <alignment horizontal="center" vertical="center" wrapText="1"/>
    </xf>
    <xf numFmtId="0" fontId="67" fillId="0" borderId="24" xfId="0" applyFont="1" applyBorder="1" applyAlignment="1">
      <alignment horizontal="right" vertical="center" wrapText="1"/>
    </xf>
    <xf numFmtId="0" fontId="59" fillId="21" borderId="18" xfId="0" applyFont="1" applyFill="1" applyBorder="1" applyAlignment="1">
      <alignment horizontal="center" vertical="center" wrapText="1"/>
    </xf>
    <xf numFmtId="0" fontId="59" fillId="21" borderId="32" xfId="0" applyFont="1" applyFill="1" applyBorder="1" applyAlignment="1">
      <alignment vertical="center" wrapText="1"/>
    </xf>
    <xf numFmtId="0" fontId="66" fillId="21" borderId="32" xfId="0" applyFont="1" applyFill="1" applyBorder="1" applyAlignment="1">
      <alignment vertical="center" wrapText="1"/>
    </xf>
    <xf numFmtId="0" fontId="68" fillId="21" borderId="19" xfId="0" applyFont="1" applyFill="1" applyBorder="1" applyAlignment="1">
      <alignment horizontal="center" vertical="center" wrapText="1"/>
    </xf>
    <xf numFmtId="0" fontId="70" fillId="0" borderId="0" xfId="0" applyFont="1" applyAlignment="1">
      <alignment vertical="center"/>
    </xf>
    <xf numFmtId="0" fontId="59" fillId="21" borderId="10" xfId="0" applyFont="1" applyFill="1" applyBorder="1" applyAlignment="1">
      <alignment horizontal="center" vertical="center" wrapText="1"/>
    </xf>
    <xf numFmtId="0" fontId="66" fillId="21" borderId="20" xfId="0" applyFont="1" applyFill="1" applyBorder="1" applyAlignment="1">
      <alignment vertical="center" wrapText="1"/>
    </xf>
    <xf numFmtId="0" fontId="59" fillId="0" borderId="20" xfId="0" applyFont="1" applyBorder="1" applyAlignment="1">
      <alignment horizontal="center" vertical="center" wrapText="1"/>
    </xf>
    <xf numFmtId="0" fontId="59" fillId="21" borderId="16" xfId="0" applyFont="1" applyFill="1" applyBorder="1" applyAlignment="1">
      <alignment horizontal="center" vertical="center" wrapText="1"/>
    </xf>
    <xf numFmtId="0" fontId="67" fillId="0" borderId="20" xfId="0" applyFont="1" applyBorder="1" applyAlignment="1">
      <alignment horizontal="left" vertical="center" wrapText="1" indent="2"/>
    </xf>
    <xf numFmtId="0" fontId="67" fillId="21" borderId="20" xfId="0" applyFont="1" applyFill="1" applyBorder="1" applyAlignment="1">
      <alignment vertical="center" wrapText="1"/>
    </xf>
    <xf numFmtId="0" fontId="67" fillId="21" borderId="20" xfId="0" applyFont="1" applyFill="1" applyBorder="1" applyAlignment="1">
      <alignment horizontal="center" vertical="center"/>
    </xf>
    <xf numFmtId="0" fontId="67" fillId="21" borderId="24" xfId="0" applyFont="1" applyFill="1" applyBorder="1" applyAlignment="1">
      <alignment horizontal="right" vertical="center" wrapText="1"/>
    </xf>
    <xf numFmtId="0" fontId="68" fillId="35" borderId="11" xfId="0" applyFont="1" applyFill="1" applyBorder="1" applyAlignment="1">
      <alignment horizontal="center" vertical="center" wrapText="1"/>
    </xf>
    <xf numFmtId="0" fontId="68" fillId="35" borderId="20" xfId="0" applyFont="1" applyFill="1" applyBorder="1" applyAlignment="1">
      <alignment horizontal="center" vertical="center" wrapText="1"/>
    </xf>
    <xf numFmtId="0" fontId="59" fillId="33" borderId="31" xfId="0" applyFont="1" applyFill="1" applyBorder="1" applyAlignment="1">
      <alignment horizontal="center" vertical="center" wrapText="1"/>
    </xf>
    <xf numFmtId="0" fontId="59" fillId="33" borderId="32" xfId="0" applyFont="1" applyFill="1" applyBorder="1" applyAlignment="1">
      <alignment horizontal="center" vertical="center"/>
    </xf>
    <xf numFmtId="0" fontId="59" fillId="33" borderId="11" xfId="0" applyFont="1" applyFill="1" applyBorder="1" applyAlignment="1">
      <alignment horizontal="center" vertical="center" wrapText="1"/>
    </xf>
    <xf numFmtId="0" fontId="68" fillId="33" borderId="10" xfId="0" applyFont="1" applyFill="1" applyBorder="1" applyAlignment="1">
      <alignment horizontal="center" vertical="center" wrapText="1"/>
    </xf>
    <xf numFmtId="0" fontId="68" fillId="33" borderId="0" xfId="0" applyFont="1" applyFill="1" applyAlignment="1">
      <alignment horizontal="center" vertical="center"/>
    </xf>
    <xf numFmtId="0" fontId="71" fillId="0" borderId="0" xfId="0" applyFont="1" applyAlignment="1">
      <alignment horizontal="center" vertical="center"/>
    </xf>
    <xf numFmtId="0" fontId="72" fillId="0" borderId="0" xfId="0" applyFont="1" applyAlignment="1">
      <alignment horizontal="center" vertical="center"/>
    </xf>
    <xf numFmtId="0" fontId="55" fillId="33" borderId="14" xfId="0" applyFont="1" applyFill="1" applyBorder="1" applyAlignment="1">
      <alignment horizontal="center" vertical="center"/>
    </xf>
    <xf numFmtId="0" fontId="55" fillId="33" borderId="13" xfId="0" applyFont="1" applyFill="1" applyBorder="1" applyAlignment="1">
      <alignment horizontal="center" vertical="center" wrapText="1"/>
    </xf>
    <xf numFmtId="0" fontId="55" fillId="33" borderId="11" xfId="0" applyFont="1" applyFill="1" applyBorder="1" applyAlignment="1">
      <alignment horizontal="center" vertical="center" wrapText="1"/>
    </xf>
    <xf numFmtId="0" fontId="55" fillId="33" borderId="25" xfId="0" applyFont="1" applyFill="1" applyBorder="1" applyAlignment="1">
      <alignment horizontal="center" vertical="center"/>
    </xf>
    <xf numFmtId="0" fontId="55" fillId="33" borderId="24" xfId="0" applyFont="1" applyFill="1" applyBorder="1" applyAlignment="1">
      <alignment horizontal="center" vertical="center"/>
    </xf>
    <xf numFmtId="0" fontId="55" fillId="33" borderId="11" xfId="0" applyFont="1" applyFill="1" applyBorder="1" applyAlignment="1">
      <alignment horizontal="center" vertical="center"/>
    </xf>
    <xf numFmtId="0" fontId="55" fillId="33" borderId="14" xfId="0" applyFont="1" applyFill="1" applyBorder="1" applyAlignment="1">
      <alignment horizontal="center" vertical="center"/>
    </xf>
    <xf numFmtId="0" fontId="55" fillId="33" borderId="15" xfId="0" applyFont="1" applyFill="1" applyBorder="1" applyAlignment="1">
      <alignment horizontal="center" vertical="center"/>
    </xf>
    <xf numFmtId="0" fontId="55" fillId="33" borderId="16" xfId="0" applyFont="1" applyFill="1" applyBorder="1" applyAlignment="1">
      <alignment horizontal="center" vertical="center"/>
    </xf>
    <xf numFmtId="0" fontId="55" fillId="33" borderId="25" xfId="0" applyFont="1" applyFill="1" applyBorder="1" applyAlignment="1">
      <alignment horizontal="center" vertical="center" wrapText="1"/>
    </xf>
    <xf numFmtId="0" fontId="55" fillId="33" borderId="0" xfId="0" applyFont="1" applyFill="1" applyAlignment="1">
      <alignment horizontal="center" vertical="center" wrapText="1"/>
    </xf>
    <xf numFmtId="0" fontId="55" fillId="33" borderId="13" xfId="0" applyFont="1" applyFill="1" applyBorder="1" applyAlignment="1">
      <alignment horizontal="center" vertical="center" wrapText="1"/>
    </xf>
    <xf numFmtId="0" fontId="55" fillId="33" borderId="24" xfId="0" applyFont="1" applyFill="1" applyBorder="1" applyAlignment="1">
      <alignment horizontal="center" vertical="center" wrapText="1"/>
    </xf>
    <xf numFmtId="0" fontId="55" fillId="33" borderId="20" xfId="0" applyFont="1" applyFill="1" applyBorder="1" applyAlignment="1">
      <alignment horizontal="center" vertical="center" wrapText="1"/>
    </xf>
    <xf numFmtId="0" fontId="55" fillId="33" borderId="11" xfId="0" applyFont="1" applyFill="1" applyBorder="1" applyAlignment="1">
      <alignment horizontal="center" vertical="center" wrapText="1"/>
    </xf>
    <xf numFmtId="164" fontId="61" fillId="0" borderId="15" xfId="0" applyNumberFormat="1" applyFont="1" applyBorder="1" applyAlignment="1">
      <alignment horizontal="left" vertical="top" wrapText="1"/>
    </xf>
    <xf numFmtId="0" fontId="58" fillId="33" borderId="19" xfId="0" applyFont="1" applyFill="1" applyBorder="1" applyAlignment="1">
      <alignment horizontal="center" vertical="center"/>
    </xf>
    <xf numFmtId="0" fontId="58" fillId="33" borderId="32" xfId="0" applyFont="1" applyFill="1" applyBorder="1" applyAlignment="1">
      <alignment horizontal="center" vertical="center"/>
    </xf>
    <xf numFmtId="0" fontId="58" fillId="33" borderId="18" xfId="0" applyFont="1" applyFill="1" applyBorder="1" applyAlignment="1">
      <alignment horizontal="center" vertical="center"/>
    </xf>
    <xf numFmtId="0" fontId="58" fillId="33" borderId="19" xfId="0" applyFont="1" applyFill="1" applyBorder="1" applyAlignment="1">
      <alignment horizontal="center" vertical="center" wrapText="1"/>
    </xf>
    <xf numFmtId="0" fontId="58" fillId="33" borderId="32" xfId="0" applyFont="1" applyFill="1" applyBorder="1" applyAlignment="1">
      <alignment horizontal="center" vertical="center" wrapText="1"/>
    </xf>
    <xf numFmtId="0" fontId="58" fillId="33" borderId="18" xfId="0" applyFont="1" applyFill="1" applyBorder="1" applyAlignment="1">
      <alignment horizontal="center" vertical="center" wrapText="1"/>
    </xf>
    <xf numFmtId="164" fontId="58" fillId="33" borderId="17" xfId="0" applyNumberFormat="1" applyFont="1" applyFill="1" applyBorder="1" applyAlignment="1">
      <alignment horizontal="center" vertical="center" wrapText="1"/>
    </xf>
    <xf numFmtId="164" fontId="58" fillId="33" borderId="10" xfId="0" applyNumberFormat="1" applyFont="1" applyFill="1" applyBorder="1" applyAlignment="1">
      <alignment horizontal="center" vertical="center" wrapText="1"/>
    </xf>
    <xf numFmtId="164" fontId="55" fillId="33" borderId="14" xfId="0" applyNumberFormat="1" applyFont="1" applyFill="1" applyBorder="1" applyAlignment="1">
      <alignment vertical="center"/>
    </xf>
    <xf numFmtId="164" fontId="55" fillId="33" borderId="24" xfId="0" applyNumberFormat="1" applyFont="1" applyFill="1" applyBorder="1" applyAlignment="1">
      <alignment vertical="center"/>
    </xf>
    <xf numFmtId="164" fontId="55" fillId="33" borderId="17" xfId="0" applyNumberFormat="1" applyFont="1" applyFill="1" applyBorder="1" applyAlignment="1">
      <alignment horizontal="center" vertical="center"/>
    </xf>
    <xf numFmtId="164" fontId="55" fillId="33" borderId="10" xfId="0" applyNumberFormat="1" applyFont="1" applyFill="1" applyBorder="1" applyAlignment="1">
      <alignment horizontal="center" vertical="center"/>
    </xf>
    <xf numFmtId="164" fontId="55" fillId="33" borderId="17" xfId="0" applyNumberFormat="1" applyFont="1" applyFill="1" applyBorder="1" applyAlignment="1">
      <alignment horizontal="center" vertical="center" wrapText="1"/>
    </xf>
    <xf numFmtId="164" fontId="55" fillId="33" borderId="10" xfId="0" applyNumberFormat="1" applyFont="1" applyFill="1" applyBorder="1" applyAlignment="1">
      <alignment horizontal="center" vertical="center" wrapText="1"/>
    </xf>
    <xf numFmtId="164" fontId="54" fillId="0" borderId="32" xfId="0" applyNumberFormat="1" applyFont="1" applyBorder="1" applyAlignment="1">
      <alignment vertical="center"/>
    </xf>
    <xf numFmtId="0" fontId="55" fillId="33" borderId="25" xfId="0" applyFont="1" applyFill="1" applyBorder="1" applyAlignment="1">
      <alignment horizontal="center" vertical="center"/>
    </xf>
    <xf numFmtId="0" fontId="55" fillId="33" borderId="0" xfId="0" applyFont="1" applyFill="1" applyAlignment="1">
      <alignment horizontal="center" vertical="center"/>
    </xf>
    <xf numFmtId="0" fontId="55" fillId="33" borderId="13" xfId="0" applyFont="1" applyFill="1" applyBorder="1" applyAlignment="1">
      <alignment horizontal="center" vertical="center"/>
    </xf>
    <xf numFmtId="0" fontId="55" fillId="33" borderId="24" xfId="0" applyFont="1" applyFill="1" applyBorder="1" applyAlignment="1">
      <alignment horizontal="center" vertical="center"/>
    </xf>
    <xf numFmtId="0" fontId="55" fillId="33" borderId="20" xfId="0" applyFont="1" applyFill="1" applyBorder="1" applyAlignment="1">
      <alignment horizontal="center" vertical="center"/>
    </xf>
    <xf numFmtId="0" fontId="55" fillId="33" borderId="11" xfId="0" applyFont="1" applyFill="1" applyBorder="1" applyAlignment="1">
      <alignment horizontal="center" vertical="center"/>
    </xf>
    <xf numFmtId="0" fontId="55" fillId="33" borderId="14" xfId="0" applyFont="1" applyFill="1" applyBorder="1" applyAlignment="1">
      <alignment vertical="center"/>
    </xf>
    <xf numFmtId="0" fontId="55" fillId="33" borderId="24" xfId="0" applyFont="1" applyFill="1" applyBorder="1" applyAlignment="1">
      <alignment vertical="center"/>
    </xf>
    <xf numFmtId="0" fontId="55" fillId="33" borderId="17" xfId="0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 wrapText="1"/>
    </xf>
    <xf numFmtId="0" fontId="55" fillId="33" borderId="17" xfId="0" applyFont="1" applyFill="1" applyBorder="1" applyAlignment="1">
      <alignment horizontal="center" vertical="center"/>
    </xf>
    <xf numFmtId="0" fontId="55" fillId="33" borderId="10" xfId="0" applyFont="1" applyFill="1" applyBorder="1" applyAlignment="1">
      <alignment horizontal="center" vertical="center"/>
    </xf>
    <xf numFmtId="0" fontId="55" fillId="33" borderId="19" xfId="0" applyFont="1" applyFill="1" applyBorder="1" applyAlignment="1">
      <alignment horizontal="center" vertical="center"/>
    </xf>
    <xf numFmtId="0" fontId="55" fillId="33" borderId="32" xfId="0" applyFont="1" applyFill="1" applyBorder="1" applyAlignment="1">
      <alignment horizontal="center" vertical="center"/>
    </xf>
    <xf numFmtId="0" fontId="55" fillId="33" borderId="18" xfId="0" applyFont="1" applyFill="1" applyBorder="1" applyAlignment="1">
      <alignment horizontal="center" vertical="center"/>
    </xf>
    <xf numFmtId="0" fontId="55" fillId="33" borderId="12" xfId="0" applyFont="1" applyFill="1" applyBorder="1" applyAlignment="1">
      <alignment horizontal="center" vertical="center"/>
    </xf>
    <xf numFmtId="0" fontId="55" fillId="33" borderId="33" xfId="0" applyFont="1" applyFill="1" applyBorder="1" applyAlignment="1">
      <alignment horizontal="center" vertical="center"/>
    </xf>
    <xf numFmtId="0" fontId="55" fillId="33" borderId="34" xfId="0" applyFont="1" applyFill="1" applyBorder="1" applyAlignment="1">
      <alignment horizontal="center" vertical="center"/>
    </xf>
    <xf numFmtId="0" fontId="55" fillId="33" borderId="35" xfId="0" applyFont="1" applyFill="1" applyBorder="1" applyAlignment="1">
      <alignment horizontal="center" vertical="center"/>
    </xf>
    <xf numFmtId="0" fontId="54" fillId="0" borderId="25" xfId="0" applyFont="1" applyBorder="1" applyAlignment="1">
      <alignment horizontal="left" vertical="center" wrapText="1"/>
    </xf>
    <xf numFmtId="0" fontId="54" fillId="0" borderId="13" xfId="0" applyFont="1" applyBorder="1" applyAlignment="1">
      <alignment horizontal="left" vertical="center" wrapText="1"/>
    </xf>
    <xf numFmtId="0" fontId="55" fillId="33" borderId="19" xfId="0" applyFont="1" applyFill="1" applyBorder="1" applyAlignment="1">
      <alignment horizontal="center" vertical="center" wrapText="1"/>
    </xf>
    <xf numFmtId="0" fontId="55" fillId="33" borderId="32" xfId="0" applyFont="1" applyFill="1" applyBorder="1" applyAlignment="1">
      <alignment horizontal="center" vertical="center" wrapText="1"/>
    </xf>
    <xf numFmtId="0" fontId="55" fillId="33" borderId="18" xfId="0" applyFont="1" applyFill="1" applyBorder="1" applyAlignment="1">
      <alignment horizontal="center" vertical="center" wrapText="1"/>
    </xf>
    <xf numFmtId="0" fontId="55" fillId="33" borderId="14" xfId="0" applyFont="1" applyFill="1" applyBorder="1" applyAlignment="1">
      <alignment horizontal="center" vertical="center" wrapText="1"/>
    </xf>
    <xf numFmtId="0" fontId="55" fillId="33" borderId="15" xfId="0" applyFont="1" applyFill="1" applyBorder="1" applyAlignment="1">
      <alignment horizontal="center" vertical="center" wrapText="1"/>
    </xf>
    <xf numFmtId="0" fontId="55" fillId="33" borderId="16" xfId="0" applyFont="1" applyFill="1" applyBorder="1" applyAlignment="1">
      <alignment horizontal="center" vertical="center" wrapText="1"/>
    </xf>
    <xf numFmtId="0" fontId="55" fillId="33" borderId="12" xfId="0" applyFont="1" applyFill="1" applyBorder="1" applyAlignment="1">
      <alignment horizontal="center" vertical="center" wrapText="1"/>
    </xf>
    <xf numFmtId="0" fontId="55" fillId="33" borderId="0" xfId="0" applyFont="1" applyFill="1" applyBorder="1" applyAlignment="1">
      <alignment horizontal="center" vertical="center"/>
    </xf>
    <xf numFmtId="0" fontId="63" fillId="33" borderId="14" xfId="0" applyFont="1" applyFill="1" applyBorder="1" applyAlignment="1">
      <alignment horizontal="center" vertical="center"/>
    </xf>
    <xf numFmtId="0" fontId="63" fillId="33" borderId="15" xfId="0" applyFont="1" applyFill="1" applyBorder="1" applyAlignment="1">
      <alignment horizontal="center" vertical="center"/>
    </xf>
    <xf numFmtId="0" fontId="63" fillId="33" borderId="33" xfId="0" applyFont="1" applyFill="1" applyBorder="1" applyAlignment="1">
      <alignment horizontal="center" vertical="center"/>
    </xf>
    <xf numFmtId="0" fontId="63" fillId="33" borderId="36" xfId="0" applyFont="1" applyFill="1" applyBorder="1" applyAlignment="1">
      <alignment horizontal="center" vertical="center"/>
    </xf>
    <xf numFmtId="0" fontId="63" fillId="33" borderId="37" xfId="0" applyFont="1" applyFill="1" applyBorder="1" applyAlignment="1">
      <alignment horizontal="center" vertical="center"/>
    </xf>
    <xf numFmtId="0" fontId="63" fillId="33" borderId="38" xfId="0" applyFont="1" applyFill="1" applyBorder="1" applyAlignment="1">
      <alignment horizontal="center" vertical="center"/>
    </xf>
    <xf numFmtId="0" fontId="55" fillId="33" borderId="39" xfId="0" applyFont="1" applyFill="1" applyBorder="1" applyAlignment="1">
      <alignment horizontal="center" vertical="center"/>
    </xf>
    <xf numFmtId="0" fontId="55" fillId="33" borderId="40" xfId="0" applyFont="1" applyFill="1" applyBorder="1" applyAlignment="1">
      <alignment horizontal="center" vertical="center"/>
    </xf>
    <xf numFmtId="0" fontId="55" fillId="0" borderId="32" xfId="0" applyFont="1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68" fillId="33" borderId="14" xfId="0" applyFont="1" applyFill="1" applyBorder="1" applyAlignment="1">
      <alignment horizontal="center" vertical="center"/>
    </xf>
    <xf numFmtId="0" fontId="68" fillId="33" borderId="15" xfId="0" applyFont="1" applyFill="1" applyBorder="1" applyAlignment="1">
      <alignment horizontal="center" vertical="center"/>
    </xf>
    <xf numFmtId="0" fontId="68" fillId="33" borderId="16" xfId="0" applyFont="1" applyFill="1" applyBorder="1" applyAlignment="1">
      <alignment horizontal="center" vertical="center"/>
    </xf>
    <xf numFmtId="0" fontId="68" fillId="33" borderId="25" xfId="0" applyFont="1" applyFill="1" applyBorder="1" applyAlignment="1">
      <alignment horizontal="center" vertical="center"/>
    </xf>
    <xf numFmtId="0" fontId="68" fillId="33" borderId="0" xfId="0" applyFont="1" applyFill="1" applyAlignment="1">
      <alignment horizontal="center" vertical="center"/>
    </xf>
    <xf numFmtId="0" fontId="68" fillId="33" borderId="13" xfId="0" applyFont="1" applyFill="1" applyBorder="1" applyAlignment="1">
      <alignment horizontal="center" vertical="center"/>
    </xf>
    <xf numFmtId="0" fontId="68" fillId="33" borderId="24" xfId="0" applyFont="1" applyFill="1" applyBorder="1" applyAlignment="1">
      <alignment horizontal="center" vertical="center"/>
    </xf>
    <xf numFmtId="0" fontId="68" fillId="33" borderId="20" xfId="0" applyFont="1" applyFill="1" applyBorder="1" applyAlignment="1">
      <alignment horizontal="center" vertical="center"/>
    </xf>
    <xf numFmtId="0" fontId="68" fillId="33" borderId="11" xfId="0" applyFont="1" applyFill="1" applyBorder="1" applyAlignment="1">
      <alignment horizontal="center" vertical="center"/>
    </xf>
    <xf numFmtId="0" fontId="68" fillId="33" borderId="14" xfId="0" applyFont="1" applyFill="1" applyBorder="1" applyAlignment="1">
      <alignment vertical="center" wrapText="1"/>
    </xf>
    <xf numFmtId="0" fontId="68" fillId="33" borderId="15" xfId="0" applyFont="1" applyFill="1" applyBorder="1" applyAlignment="1">
      <alignment vertical="center" wrapText="1"/>
    </xf>
    <xf numFmtId="0" fontId="68" fillId="33" borderId="16" xfId="0" applyFont="1" applyFill="1" applyBorder="1" applyAlignment="1">
      <alignment vertical="center" wrapText="1"/>
    </xf>
    <xf numFmtId="0" fontId="68" fillId="33" borderId="25" xfId="0" applyFont="1" applyFill="1" applyBorder="1" applyAlignment="1">
      <alignment vertical="center" wrapText="1"/>
    </xf>
    <xf numFmtId="0" fontId="68" fillId="33" borderId="0" xfId="0" applyFont="1" applyFill="1" applyAlignment="1">
      <alignment vertical="center" wrapText="1"/>
    </xf>
    <xf numFmtId="0" fontId="68" fillId="33" borderId="13" xfId="0" applyFont="1" applyFill="1" applyBorder="1" applyAlignment="1">
      <alignment vertical="center" wrapText="1"/>
    </xf>
    <xf numFmtId="0" fontId="68" fillId="33" borderId="24" xfId="0" applyFont="1" applyFill="1" applyBorder="1" applyAlignment="1">
      <alignment vertical="center" wrapText="1"/>
    </xf>
    <xf numFmtId="0" fontId="68" fillId="33" borderId="20" xfId="0" applyFont="1" applyFill="1" applyBorder="1" applyAlignment="1">
      <alignment vertical="center" wrapText="1"/>
    </xf>
    <xf numFmtId="0" fontId="68" fillId="33" borderId="11" xfId="0" applyFont="1" applyFill="1" applyBorder="1" applyAlignment="1">
      <alignment vertical="center" wrapText="1"/>
    </xf>
    <xf numFmtId="0" fontId="68" fillId="33" borderId="19" xfId="0" applyFont="1" applyFill="1" applyBorder="1" applyAlignment="1">
      <alignment horizontal="center" vertical="center"/>
    </xf>
    <xf numFmtId="0" fontId="68" fillId="33" borderId="32" xfId="0" applyFont="1" applyFill="1" applyBorder="1" applyAlignment="1">
      <alignment horizontal="center" vertical="center"/>
    </xf>
    <xf numFmtId="0" fontId="68" fillId="33" borderId="40" xfId="0" applyFont="1" applyFill="1" applyBorder="1" applyAlignment="1">
      <alignment horizontal="center" vertical="center"/>
    </xf>
    <xf numFmtId="0" fontId="68" fillId="33" borderId="39" xfId="0" applyFont="1" applyFill="1" applyBorder="1" applyAlignment="1">
      <alignment horizontal="center" vertical="center"/>
    </xf>
    <xf numFmtId="0" fontId="68" fillId="33" borderId="16" xfId="0" applyFont="1" applyFill="1" applyBorder="1" applyAlignment="1">
      <alignment horizontal="center" vertical="center" wrapText="1"/>
    </xf>
    <xf numFmtId="0" fontId="68" fillId="33" borderId="13" xfId="0" applyFont="1" applyFill="1" applyBorder="1" applyAlignment="1">
      <alignment horizontal="center" vertical="center" wrapText="1"/>
    </xf>
    <xf numFmtId="0" fontId="68" fillId="33" borderId="11" xfId="0" applyFont="1" applyFill="1" applyBorder="1" applyAlignment="1">
      <alignment horizontal="center" vertical="center" wrapText="1"/>
    </xf>
    <xf numFmtId="0" fontId="68" fillId="33" borderId="17" xfId="0" applyFont="1" applyFill="1" applyBorder="1" applyAlignment="1">
      <alignment horizontal="center" vertical="center" wrapText="1"/>
    </xf>
    <xf numFmtId="0" fontId="68" fillId="33" borderId="12" xfId="0" applyFont="1" applyFill="1" applyBorder="1" applyAlignment="1">
      <alignment horizontal="center" vertical="center" wrapText="1"/>
    </xf>
    <xf numFmtId="0" fontId="68" fillId="33" borderId="10" xfId="0" applyFont="1" applyFill="1" applyBorder="1" applyAlignment="1">
      <alignment horizontal="center" vertical="center" wrapText="1"/>
    </xf>
    <xf numFmtId="0" fontId="68" fillId="33" borderId="19" xfId="0" applyFont="1" applyFill="1" applyBorder="1" applyAlignment="1">
      <alignment horizontal="center" vertical="center" wrapText="1"/>
    </xf>
    <xf numFmtId="0" fontId="68" fillId="33" borderId="40" xfId="0" applyFont="1" applyFill="1" applyBorder="1" applyAlignment="1">
      <alignment horizontal="center" vertical="center" wrapText="1"/>
    </xf>
    <xf numFmtId="0" fontId="68" fillId="33" borderId="39" xfId="0" applyFont="1" applyFill="1" applyBorder="1" applyAlignment="1">
      <alignment horizontal="center" vertical="center" wrapText="1"/>
    </xf>
    <xf numFmtId="0" fontId="68" fillId="35" borderId="19" xfId="0" applyFont="1" applyFill="1" applyBorder="1" applyAlignment="1">
      <alignment vertical="center" wrapText="1"/>
    </xf>
    <xf numFmtId="0" fontId="68" fillId="35" borderId="32" xfId="0" applyFont="1" applyFill="1" applyBorder="1" applyAlignment="1">
      <alignment vertical="center" wrapText="1"/>
    </xf>
    <xf numFmtId="0" fontId="68" fillId="33" borderId="19" xfId="0" applyFont="1" applyFill="1" applyBorder="1" applyAlignment="1">
      <alignment vertical="center" wrapText="1"/>
    </xf>
    <xf numFmtId="0" fontId="68" fillId="33" borderId="32" xfId="0" applyFont="1" applyFill="1" applyBorder="1" applyAlignment="1">
      <alignment vertical="center" wrapText="1"/>
    </xf>
    <xf numFmtId="0" fontId="68" fillId="21" borderId="32" xfId="0" applyFont="1" applyFill="1" applyBorder="1" applyAlignment="1">
      <alignment vertical="center" wrapText="1"/>
    </xf>
    <xf numFmtId="0" fontId="68" fillId="0" borderId="32" xfId="0" applyFont="1" applyBorder="1" applyAlignment="1">
      <alignment vertical="center" wrapText="1"/>
    </xf>
    <xf numFmtId="0" fontId="68" fillId="0" borderId="40" xfId="0" applyFont="1" applyBorder="1" applyAlignment="1">
      <alignment vertical="center" wrapText="1"/>
    </xf>
    <xf numFmtId="0" fontId="68" fillId="35" borderId="18" xfId="0" applyFont="1" applyFill="1" applyBorder="1" applyAlignment="1">
      <alignment vertical="center" wrapText="1"/>
    </xf>
    <xf numFmtId="0" fontId="59" fillId="33" borderId="19" xfId="0" applyFont="1" applyFill="1" applyBorder="1" applyAlignment="1">
      <alignment vertical="center" wrapText="1"/>
    </xf>
    <xf numFmtId="0" fontId="59" fillId="33" borderId="32" xfId="0" applyFont="1" applyFill="1" applyBorder="1" applyAlignment="1">
      <alignment vertical="center" wrapText="1"/>
    </xf>
    <xf numFmtId="0" fontId="59" fillId="33" borderId="18" xfId="0" applyFont="1" applyFill="1" applyBorder="1" applyAlignment="1">
      <alignment vertical="center" wrapText="1"/>
    </xf>
    <xf numFmtId="0" fontId="55" fillId="33" borderId="11" xfId="0" applyFont="1" applyFill="1" applyBorder="1" applyAlignment="1">
      <alignment horizontal="center" vertical="center" wrapText="1"/>
    </xf>
    <xf numFmtId="0" fontId="55" fillId="0" borderId="25" xfId="0" applyFont="1" applyBorder="1" applyAlignment="1">
      <alignment horizontal="left" vertical="center" wrapText="1"/>
    </xf>
    <xf numFmtId="164" fontId="55" fillId="0" borderId="12" xfId="0" applyNumberFormat="1" applyFont="1" applyBorder="1" applyAlignment="1">
      <alignment horizontal="right" vertical="center" wrapText="1"/>
    </xf>
    <xf numFmtId="164" fontId="55" fillId="0" borderId="13" xfId="0" applyNumberFormat="1" applyFont="1" applyBorder="1" applyAlignment="1">
      <alignment horizontal="right" vertical="center" wrapText="1"/>
    </xf>
    <xf numFmtId="0" fontId="54" fillId="0" borderId="25" xfId="0" applyFont="1" applyBorder="1" applyAlignment="1">
      <alignment horizontal="left" vertical="center" wrapText="1"/>
    </xf>
    <xf numFmtId="164" fontId="54" fillId="0" borderId="13" xfId="0" applyNumberFormat="1" applyFont="1" applyBorder="1" applyAlignment="1">
      <alignment horizontal="right" vertical="center" wrapText="1"/>
    </xf>
    <xf numFmtId="164" fontId="54" fillId="0" borderId="12" xfId="0" applyNumberFormat="1" applyFont="1" applyBorder="1" applyAlignment="1">
      <alignment horizontal="right" vertical="center" wrapText="1"/>
    </xf>
    <xf numFmtId="0" fontId="54" fillId="0" borderId="25" xfId="0" applyFont="1" applyBorder="1" applyAlignment="1">
      <alignment horizontal="left" vertical="center" wrapText="1" indent="2"/>
    </xf>
    <xf numFmtId="0" fontId="55" fillId="0" borderId="24" xfId="0" applyFont="1" applyBorder="1" applyAlignment="1">
      <alignment horizontal="left" vertical="center" wrapText="1"/>
    </xf>
    <xf numFmtId="164" fontId="55" fillId="0" borderId="10" xfId="0" applyNumberFormat="1" applyFont="1" applyBorder="1" applyAlignment="1">
      <alignment horizontal="right" vertical="center" wrapText="1"/>
    </xf>
    <xf numFmtId="164" fontId="55" fillId="0" borderId="11" xfId="0" applyNumberFormat="1" applyFont="1" applyBorder="1" applyAlignment="1">
      <alignment horizontal="righ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BD00160610.xlsx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ackage" Target="../embeddings/MBD00160266.xlsx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ackage" Target="../embeddings/MBD0015DC85.xlsx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ackage" Target="../embeddings/MBD0015F663.xlsx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ackage" Target="../embeddings/MBD00161A7B.xlsx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ackage" Target="../embeddings/MBD001629D9.xlsx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ackage" Target="../embeddings/MBD001647DA.xlsx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ackage" Target="../embeddings/MBD0016744C.xlsx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ackage" Target="../embeddings/MBD00196E4D.xlsx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view="pageBreakPreview" zoomScale="60" zoomScalePageLayoutView="0" workbookViewId="0" topLeftCell="A1">
      <pane ySplit="6" topLeftCell="A52" activePane="bottomLeft" state="frozen"/>
      <selection pane="topLeft" activeCell="A1" sqref="A1"/>
      <selection pane="bottomLeft" activeCell="K21" sqref="K21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7.28125" style="2" customWidth="1"/>
    <col min="4" max="4" width="19.00390625" style="2" customWidth="1"/>
    <col min="5" max="5" width="59.421875" style="1" customWidth="1"/>
    <col min="6" max="6" width="16.28125" style="2" customWidth="1"/>
    <col min="7" max="7" width="20.8515625" style="2" customWidth="1"/>
    <col min="8" max="16384" width="11.421875" style="1" customWidth="1"/>
  </cols>
  <sheetData>
    <row r="1" ht="13.5" thickBot="1"/>
    <row r="2" spans="2:7" ht="12.75">
      <c r="B2" s="317" t="s">
        <v>120</v>
      </c>
      <c r="C2" s="318"/>
      <c r="D2" s="318"/>
      <c r="E2" s="318"/>
      <c r="F2" s="318"/>
      <c r="G2" s="319"/>
    </row>
    <row r="3" spans="2:7" ht="12.75">
      <c r="B3" s="320" t="s">
        <v>0</v>
      </c>
      <c r="C3" s="321"/>
      <c r="D3" s="321"/>
      <c r="E3" s="321"/>
      <c r="F3" s="321"/>
      <c r="G3" s="322"/>
    </row>
    <row r="4" spans="2:7" ht="12.75">
      <c r="B4" s="320" t="s">
        <v>735</v>
      </c>
      <c r="C4" s="321"/>
      <c r="D4" s="321"/>
      <c r="E4" s="321"/>
      <c r="F4" s="321"/>
      <c r="G4" s="322"/>
    </row>
    <row r="5" spans="2:7" ht="13.5" thickBot="1">
      <c r="B5" s="323" t="s">
        <v>1</v>
      </c>
      <c r="C5" s="324"/>
      <c r="D5" s="324"/>
      <c r="E5" s="324"/>
      <c r="F5" s="324"/>
      <c r="G5" s="325"/>
    </row>
    <row r="6" spans="2:7" ht="41.25" customHeight="1" thickBot="1">
      <c r="B6" s="3" t="s">
        <v>2</v>
      </c>
      <c r="C6" s="4" t="s">
        <v>121</v>
      </c>
      <c r="D6" s="4" t="s">
        <v>122</v>
      </c>
      <c r="E6" s="5" t="s">
        <v>2</v>
      </c>
      <c r="F6" s="4" t="s">
        <v>121</v>
      </c>
      <c r="G6" s="4" t="s">
        <v>122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246168134.95</v>
      </c>
      <c r="D9" s="9">
        <f>SUM(D10:D16)</f>
        <v>84851224.66</v>
      </c>
      <c r="E9" s="11" t="s">
        <v>8</v>
      </c>
      <c r="F9" s="9">
        <f>SUM(F10:F18)</f>
        <v>23693584.580000002</v>
      </c>
      <c r="G9" s="9">
        <f>SUM(G10:G18)</f>
        <v>71288172.97</v>
      </c>
    </row>
    <row r="10" spans="2:7" ht="12.75">
      <c r="B10" s="12" t="s">
        <v>9</v>
      </c>
      <c r="C10" s="9">
        <v>0</v>
      </c>
      <c r="D10" s="9">
        <v>0</v>
      </c>
      <c r="E10" s="13" t="s">
        <v>10</v>
      </c>
      <c r="F10" s="9">
        <v>3466569.89</v>
      </c>
      <c r="G10" s="9">
        <v>11944810.1</v>
      </c>
    </row>
    <row r="11" spans="2:7" ht="12.75">
      <c r="B11" s="12" t="s">
        <v>11</v>
      </c>
      <c r="C11" s="9">
        <v>246168134.95</v>
      </c>
      <c r="D11" s="9">
        <v>84851224.66</v>
      </c>
      <c r="E11" s="13" t="s">
        <v>12</v>
      </c>
      <c r="F11" s="9">
        <v>18692450.34</v>
      </c>
      <c r="G11" s="9">
        <v>57322873.33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585</v>
      </c>
      <c r="G14" s="9">
        <v>585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785597.51</v>
      </c>
      <c r="G16" s="9">
        <v>1794927.98</v>
      </c>
    </row>
    <row r="17" spans="2:7" ht="12.75">
      <c r="B17" s="10" t="s">
        <v>23</v>
      </c>
      <c r="C17" s="9">
        <f>SUM(C18:C24)</f>
        <v>569104.83</v>
      </c>
      <c r="D17" s="9">
        <f>SUM(D18:D24)</f>
        <v>350746.83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748381.84</v>
      </c>
      <c r="G18" s="9">
        <v>224976.56</v>
      </c>
    </row>
    <row r="19" spans="2:7" ht="12.75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569104.83</v>
      </c>
      <c r="D20" s="9">
        <v>350746.83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2117631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2117631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248854870.78</v>
      </c>
      <c r="D47" s="9">
        <f>D9+D17+D25+D31+D37+D38+D41</f>
        <v>85201971.49</v>
      </c>
      <c r="E47" s="8" t="s">
        <v>82</v>
      </c>
      <c r="F47" s="9">
        <f>F9+F19+F23+F26+F27+F31+F38+F42</f>
        <v>23693584.580000002</v>
      </c>
      <c r="G47" s="9">
        <f>G9+G19+G23+G26+G27+G31+G38+G42</f>
        <v>71288172.97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444159846.64</v>
      </c>
      <c r="D52" s="9">
        <v>444159846.64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262651877.99</v>
      </c>
      <c r="D53" s="9">
        <v>262297530.57</v>
      </c>
      <c r="E53" s="11" t="s">
        <v>92</v>
      </c>
      <c r="F53" s="9">
        <v>0</v>
      </c>
      <c r="G53" s="9">
        <v>0</v>
      </c>
    </row>
    <row r="54" spans="2:7" ht="12.75" customHeight="1">
      <c r="B54" s="10" t="s">
        <v>93</v>
      </c>
      <c r="C54" s="9">
        <v>756783.7</v>
      </c>
      <c r="D54" s="9">
        <v>756783.7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0</v>
      </c>
      <c r="D55" s="9">
        <v>0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23693584.580000002</v>
      </c>
      <c r="G59" s="9">
        <f>G47+G57</f>
        <v>71288172.97</v>
      </c>
    </row>
    <row r="60" spans="2:7" ht="25.5">
      <c r="B60" s="6" t="s">
        <v>102</v>
      </c>
      <c r="C60" s="9">
        <f>SUM(C50:C58)</f>
        <v>707568508.33</v>
      </c>
      <c r="D60" s="9">
        <f>SUM(D50:D58)</f>
        <v>707214160.9100001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956423379.11</v>
      </c>
      <c r="D62" s="9">
        <f>D47+D60</f>
        <v>792416132.4000001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577035241.03</v>
      </c>
      <c r="G63" s="9">
        <f>SUM(G64:G66)</f>
        <v>577035241.03</v>
      </c>
    </row>
    <row r="64" spans="2:7" ht="12.75">
      <c r="B64" s="10"/>
      <c r="C64" s="9"/>
      <c r="D64" s="9"/>
      <c r="E64" s="11" t="s">
        <v>106</v>
      </c>
      <c r="F64" s="9">
        <v>577035241.03</v>
      </c>
      <c r="G64" s="9">
        <v>577035241.03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355694553.5</v>
      </c>
      <c r="G68" s="9">
        <f>SUM(G69:G73)</f>
        <v>144092718.4</v>
      </c>
    </row>
    <row r="69" spans="2:7" ht="12.75">
      <c r="B69" s="10"/>
      <c r="C69" s="9"/>
      <c r="D69" s="9"/>
      <c r="E69" s="11" t="s">
        <v>110</v>
      </c>
      <c r="F69" s="9">
        <v>213064619.12</v>
      </c>
      <c r="G69" s="9">
        <v>20080842.35</v>
      </c>
    </row>
    <row r="70" spans="2:7" ht="12.75">
      <c r="B70" s="10"/>
      <c r="C70" s="9"/>
      <c r="D70" s="9"/>
      <c r="E70" s="11" t="s">
        <v>111</v>
      </c>
      <c r="F70" s="9">
        <v>142629934.38</v>
      </c>
      <c r="G70" s="9">
        <v>124011876.05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0</v>
      </c>
      <c r="G73" s="9">
        <v>0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932729794.53</v>
      </c>
      <c r="G79" s="9">
        <f>G63+G68+G75</f>
        <v>721127959.43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956423379.11</v>
      </c>
      <c r="G81" s="9">
        <f>G59+G79</f>
        <v>792416132.4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47" r:id="rId3"/>
  <legacyDrawing r:id="rId2"/>
  <oleObjects>
    <oleObject progId="Excel.Sheet.12" shapeId="1443344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9"/>
  <sheetViews>
    <sheetView view="pageBreakPreview" zoomScaleSheetLayoutView="100" zoomScalePageLayoutView="0" workbookViewId="0" topLeftCell="A1">
      <pane ySplit="7" topLeftCell="A8" activePane="bottomLeft" state="frozen"/>
      <selection pane="topLeft" activeCell="I70" sqref="I70"/>
      <selection pane="bottomLeft" activeCell="I70" sqref="I70"/>
    </sheetView>
  </sheetViews>
  <sheetFormatPr defaultColWidth="11.421875" defaultRowHeight="15"/>
  <cols>
    <col min="1" max="1" width="4.421875" style="1" customWidth="1"/>
    <col min="2" max="2" width="54.140625" style="1" customWidth="1"/>
    <col min="3" max="3" width="15.421875" style="1" customWidth="1"/>
    <col min="4" max="8" width="12.28125" style="1" customWidth="1"/>
    <col min="9" max="16384" width="11.421875" style="1" customWidth="1"/>
  </cols>
  <sheetData>
    <row r="1" ht="13.5" thickBot="1"/>
    <row r="2" spans="2:8" ht="12.75">
      <c r="B2" s="317" t="s">
        <v>120</v>
      </c>
      <c r="C2" s="318"/>
      <c r="D2" s="318"/>
      <c r="E2" s="318"/>
      <c r="F2" s="318"/>
      <c r="G2" s="318"/>
      <c r="H2" s="319"/>
    </row>
    <row r="3" spans="2:8" ht="12.75">
      <c r="B3" s="342" t="s">
        <v>545</v>
      </c>
      <c r="C3" s="343"/>
      <c r="D3" s="343"/>
      <c r="E3" s="343"/>
      <c r="F3" s="343"/>
      <c r="G3" s="343"/>
      <c r="H3" s="344"/>
    </row>
    <row r="4" spans="2:8" ht="12.75">
      <c r="B4" s="342" t="s">
        <v>1</v>
      </c>
      <c r="C4" s="343"/>
      <c r="D4" s="343"/>
      <c r="E4" s="343"/>
      <c r="F4" s="343"/>
      <c r="G4" s="343"/>
      <c r="H4" s="344"/>
    </row>
    <row r="5" spans="2:8" ht="13.5" thickBot="1">
      <c r="B5" s="345" t="s">
        <v>544</v>
      </c>
      <c r="C5" s="346"/>
      <c r="D5" s="346"/>
      <c r="E5" s="346"/>
      <c r="F5" s="346"/>
      <c r="G5" s="346"/>
      <c r="H5" s="347"/>
    </row>
    <row r="6" spans="2:8" ht="12.75">
      <c r="B6" s="352" t="s">
        <v>543</v>
      </c>
      <c r="C6" s="150" t="s">
        <v>542</v>
      </c>
      <c r="D6" s="350" t="s">
        <v>541</v>
      </c>
      <c r="E6" s="350" t="s">
        <v>540</v>
      </c>
      <c r="F6" s="350" t="s">
        <v>539</v>
      </c>
      <c r="G6" s="350" t="s">
        <v>538</v>
      </c>
      <c r="H6" s="350" t="s">
        <v>537</v>
      </c>
    </row>
    <row r="7" spans="2:8" ht="26.25" thickBot="1">
      <c r="B7" s="353"/>
      <c r="C7" s="23" t="s">
        <v>536</v>
      </c>
      <c r="D7" s="351"/>
      <c r="E7" s="351"/>
      <c r="F7" s="351"/>
      <c r="G7" s="351"/>
      <c r="H7" s="351"/>
    </row>
    <row r="8" spans="2:8" ht="12.75">
      <c r="B8" s="149"/>
      <c r="C8" s="143"/>
      <c r="D8" s="143"/>
      <c r="E8" s="143"/>
      <c r="F8" s="143"/>
      <c r="G8" s="143"/>
      <c r="H8" s="143"/>
    </row>
    <row r="9" spans="2:8" ht="25.5">
      <c r="B9" s="147" t="s">
        <v>535</v>
      </c>
      <c r="C9" s="7">
        <f aca="true" t="shared" si="0" ref="C9:H9">SUM(C10:C21)</f>
        <v>0</v>
      </c>
      <c r="D9" s="7">
        <f t="shared" si="0"/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</row>
    <row r="10" spans="2:8" ht="12.75">
      <c r="B10" s="148" t="s">
        <v>534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/>
    </row>
    <row r="11" spans="2:8" ht="12.75">
      <c r="B11" s="148" t="s">
        <v>533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/>
    </row>
    <row r="12" spans="2:8" ht="12.75">
      <c r="B12" s="148" t="s">
        <v>532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/>
    </row>
    <row r="13" spans="2:8" ht="12.75">
      <c r="B13" s="148" t="s">
        <v>531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/>
    </row>
    <row r="14" spans="2:8" ht="12.75">
      <c r="B14" s="148" t="s">
        <v>530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/>
    </row>
    <row r="15" spans="2:8" ht="12.75">
      <c r="B15" s="148" t="s">
        <v>529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/>
    </row>
    <row r="16" spans="2:8" ht="12.75">
      <c r="B16" s="148" t="s">
        <v>528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/>
    </row>
    <row r="17" spans="2:8" ht="12.75">
      <c r="B17" s="148" t="s">
        <v>527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/>
    </row>
    <row r="18" spans="2:8" ht="12.75">
      <c r="B18" s="148" t="s">
        <v>526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/>
    </row>
    <row r="19" spans="2:8" ht="12.75">
      <c r="B19" s="148" t="s">
        <v>525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/>
    </row>
    <row r="20" spans="2:8" ht="12.75">
      <c r="B20" s="148" t="s">
        <v>524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/>
    </row>
    <row r="21" spans="2:8" ht="12.75">
      <c r="B21" s="148" t="s">
        <v>523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/>
    </row>
    <row r="22" spans="2:8" ht="12.75">
      <c r="B22" s="130"/>
      <c r="C22" s="9"/>
      <c r="D22" s="9"/>
      <c r="E22" s="9"/>
      <c r="F22" s="9"/>
      <c r="G22" s="9"/>
      <c r="H22" s="9"/>
    </row>
    <row r="23" spans="2:8" ht="12.75">
      <c r="B23" s="147" t="s">
        <v>522</v>
      </c>
      <c r="C23" s="7">
        <f aca="true" t="shared" si="1" ref="C23:H23">SUM(C24:C28)</f>
        <v>0</v>
      </c>
      <c r="D23" s="7">
        <f t="shared" si="1"/>
        <v>0</v>
      </c>
      <c r="E23" s="7">
        <f t="shared" si="1"/>
        <v>0</v>
      </c>
      <c r="F23" s="7">
        <f t="shared" si="1"/>
        <v>0</v>
      </c>
      <c r="G23" s="7">
        <f t="shared" si="1"/>
        <v>0</v>
      </c>
      <c r="H23" s="7">
        <f t="shared" si="1"/>
        <v>0</v>
      </c>
    </row>
    <row r="24" spans="2:8" ht="12.75">
      <c r="B24" s="148" t="s">
        <v>521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/>
    </row>
    <row r="25" spans="2:8" ht="12.75">
      <c r="B25" s="148" t="s">
        <v>520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/>
    </row>
    <row r="26" spans="2:8" ht="12.75">
      <c r="B26" s="148" t="s">
        <v>519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/>
    </row>
    <row r="27" spans="2:8" ht="25.5">
      <c r="B27" s="148" t="s">
        <v>518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/>
    </row>
    <row r="28" spans="2:8" ht="12.75">
      <c r="B28" s="148" t="s">
        <v>517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/>
    </row>
    <row r="29" spans="2:8" ht="12.75">
      <c r="B29" s="130"/>
      <c r="C29" s="9"/>
      <c r="D29" s="9"/>
      <c r="E29" s="9"/>
      <c r="F29" s="9"/>
      <c r="G29" s="9"/>
      <c r="H29" s="9"/>
    </row>
    <row r="30" spans="2:8" ht="12.75">
      <c r="B30" s="147" t="s">
        <v>516</v>
      </c>
      <c r="C30" s="7">
        <f aca="true" t="shared" si="2" ref="C30:H30">C31</f>
        <v>0</v>
      </c>
      <c r="D30" s="7">
        <f t="shared" si="2"/>
        <v>0</v>
      </c>
      <c r="E30" s="7">
        <f t="shared" si="2"/>
        <v>0</v>
      </c>
      <c r="F30" s="7">
        <f t="shared" si="2"/>
        <v>0</v>
      </c>
      <c r="G30" s="7">
        <f t="shared" si="2"/>
        <v>0</v>
      </c>
      <c r="H30" s="7">
        <f t="shared" si="2"/>
        <v>0</v>
      </c>
    </row>
    <row r="31" spans="2:8" ht="12.75">
      <c r="B31" s="148" t="s">
        <v>515</v>
      </c>
      <c r="C31" s="9">
        <f aca="true" t="shared" si="3" ref="C31:H31">C38</f>
        <v>0</v>
      </c>
      <c r="D31" s="9">
        <f t="shared" si="3"/>
        <v>0</v>
      </c>
      <c r="E31" s="9">
        <f t="shared" si="3"/>
        <v>0</v>
      </c>
      <c r="F31" s="9">
        <f t="shared" si="3"/>
        <v>0</v>
      </c>
      <c r="G31" s="9">
        <f t="shared" si="3"/>
        <v>0</v>
      </c>
      <c r="H31" s="9">
        <f t="shared" si="3"/>
        <v>0</v>
      </c>
    </row>
    <row r="32" spans="2:8" ht="12.75">
      <c r="B32" s="130"/>
      <c r="C32" s="9"/>
      <c r="D32" s="9"/>
      <c r="E32" s="9"/>
      <c r="F32" s="9"/>
      <c r="G32" s="9"/>
      <c r="H32" s="9"/>
    </row>
    <row r="33" spans="2:8" ht="12.75">
      <c r="B33" s="147" t="s">
        <v>514</v>
      </c>
      <c r="C33" s="7">
        <f aca="true" t="shared" si="4" ref="C33:H33">C9+C23+C30</f>
        <v>0</v>
      </c>
      <c r="D33" s="7">
        <f t="shared" si="4"/>
        <v>0</v>
      </c>
      <c r="E33" s="7">
        <f t="shared" si="4"/>
        <v>0</v>
      </c>
      <c r="F33" s="7">
        <f t="shared" si="4"/>
        <v>0</v>
      </c>
      <c r="G33" s="7">
        <f t="shared" si="4"/>
        <v>0</v>
      </c>
      <c r="H33" s="7">
        <f t="shared" si="4"/>
        <v>0</v>
      </c>
    </row>
    <row r="34" spans="2:8" ht="12.75">
      <c r="B34" s="130"/>
      <c r="C34" s="9"/>
      <c r="D34" s="9"/>
      <c r="E34" s="9"/>
      <c r="F34" s="9"/>
      <c r="G34" s="9"/>
      <c r="H34" s="9"/>
    </row>
    <row r="35" spans="2:8" ht="12.75">
      <c r="B35" s="134" t="s">
        <v>245</v>
      </c>
      <c r="C35" s="9"/>
      <c r="D35" s="9"/>
      <c r="E35" s="9"/>
      <c r="F35" s="9"/>
      <c r="G35" s="9"/>
      <c r="H35" s="9"/>
    </row>
    <row r="36" spans="2:8" ht="25.5">
      <c r="B36" s="130" t="s">
        <v>513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/>
    </row>
    <row r="37" spans="2:8" ht="25.5">
      <c r="B37" s="130" t="s">
        <v>512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/>
    </row>
    <row r="38" spans="2:8" ht="12.75">
      <c r="B38" s="134" t="s">
        <v>511</v>
      </c>
      <c r="C38" s="7">
        <f aca="true" t="shared" si="5" ref="C38:H38">SUM(C36:C37)</f>
        <v>0</v>
      </c>
      <c r="D38" s="7">
        <f t="shared" si="5"/>
        <v>0</v>
      </c>
      <c r="E38" s="7">
        <f t="shared" si="5"/>
        <v>0</v>
      </c>
      <c r="F38" s="7">
        <f t="shared" si="5"/>
        <v>0</v>
      </c>
      <c r="G38" s="7">
        <f t="shared" si="5"/>
        <v>0</v>
      </c>
      <c r="H38" s="7">
        <f t="shared" si="5"/>
        <v>0</v>
      </c>
    </row>
    <row r="39" spans="2:8" ht="13.5" thickBot="1">
      <c r="B39" s="146"/>
      <c r="C39" s="19"/>
      <c r="D39" s="19"/>
      <c r="E39" s="19"/>
      <c r="F39" s="19"/>
      <c r="G39" s="19"/>
      <c r="H39" s="19"/>
    </row>
  </sheetData>
  <sheetProtection/>
  <mergeCells count="10">
    <mergeCell ref="B2:H2"/>
    <mergeCell ref="B3:H3"/>
    <mergeCell ref="B4:H4"/>
    <mergeCell ref="B5:H5"/>
    <mergeCell ref="B6:B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fitToHeight="0" fitToWidth="1" horizontalDpi="600" verticalDpi="600" orientation="portrait" scale="6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1"/>
  <sheetViews>
    <sheetView view="pageBreakPreview" zoomScale="60" zoomScalePageLayoutView="0" workbookViewId="0" topLeftCell="A1">
      <selection activeCell="I70" sqref="I70"/>
    </sheetView>
  </sheetViews>
  <sheetFormatPr defaultColWidth="11.00390625" defaultRowHeight="15"/>
  <cols>
    <col min="1" max="1" width="4.421875" style="1" customWidth="1"/>
    <col min="2" max="2" width="46.8515625" style="1" customWidth="1"/>
    <col min="3" max="3" width="15.421875" style="1" customWidth="1"/>
    <col min="4" max="8" width="13.421875" style="1" customWidth="1"/>
    <col min="9" max="16384" width="11.00390625" style="1" customWidth="1"/>
  </cols>
  <sheetData>
    <row r="1" ht="13.5" thickBot="1"/>
    <row r="2" spans="2:8" ht="12.75">
      <c r="B2" s="317" t="s">
        <v>120</v>
      </c>
      <c r="C2" s="318"/>
      <c r="D2" s="318"/>
      <c r="E2" s="318"/>
      <c r="F2" s="318"/>
      <c r="G2" s="318"/>
      <c r="H2" s="319"/>
    </row>
    <row r="3" spans="2:8" ht="12.75">
      <c r="B3" s="342" t="s">
        <v>561</v>
      </c>
      <c r="C3" s="343"/>
      <c r="D3" s="343"/>
      <c r="E3" s="343"/>
      <c r="F3" s="343"/>
      <c r="G3" s="343"/>
      <c r="H3" s="344"/>
    </row>
    <row r="4" spans="2:8" ht="12.75">
      <c r="B4" s="342" t="s">
        <v>1</v>
      </c>
      <c r="C4" s="343"/>
      <c r="D4" s="343"/>
      <c r="E4" s="343"/>
      <c r="F4" s="343"/>
      <c r="G4" s="343"/>
      <c r="H4" s="344"/>
    </row>
    <row r="5" spans="2:8" ht="13.5" thickBot="1">
      <c r="B5" s="345" t="s">
        <v>560</v>
      </c>
      <c r="C5" s="346"/>
      <c r="D5" s="346"/>
      <c r="E5" s="346"/>
      <c r="F5" s="346"/>
      <c r="G5" s="346"/>
      <c r="H5" s="347"/>
    </row>
    <row r="6" spans="2:8" ht="12.75">
      <c r="B6" s="352" t="s">
        <v>543</v>
      </c>
      <c r="C6" s="150" t="s">
        <v>542</v>
      </c>
      <c r="D6" s="350" t="s">
        <v>541</v>
      </c>
      <c r="E6" s="350" t="s">
        <v>540</v>
      </c>
      <c r="F6" s="350" t="s">
        <v>539</v>
      </c>
      <c r="G6" s="350" t="s">
        <v>538</v>
      </c>
      <c r="H6" s="350" t="s">
        <v>537</v>
      </c>
    </row>
    <row r="7" spans="2:8" ht="39" thickBot="1">
      <c r="B7" s="353"/>
      <c r="C7" s="23" t="s">
        <v>559</v>
      </c>
      <c r="D7" s="351"/>
      <c r="E7" s="351"/>
      <c r="F7" s="351"/>
      <c r="G7" s="351"/>
      <c r="H7" s="351"/>
    </row>
    <row r="8" spans="2:8" ht="12.75">
      <c r="B8" s="147" t="s">
        <v>558</v>
      </c>
      <c r="C8" s="7">
        <f aca="true" t="shared" si="0" ref="C8:H8">SUM(C9:C17)</f>
        <v>0</v>
      </c>
      <c r="D8" s="7">
        <f t="shared" si="0"/>
        <v>0</v>
      </c>
      <c r="E8" s="7">
        <f t="shared" si="0"/>
        <v>0</v>
      </c>
      <c r="F8" s="7">
        <f t="shared" si="0"/>
        <v>0</v>
      </c>
      <c r="G8" s="7">
        <f t="shared" si="0"/>
        <v>0</v>
      </c>
      <c r="H8" s="7">
        <f t="shared" si="0"/>
        <v>0</v>
      </c>
    </row>
    <row r="9" spans="2:8" ht="12.75">
      <c r="B9" s="148" t="s">
        <v>555</v>
      </c>
      <c r="C9" s="9">
        <v>0</v>
      </c>
      <c r="D9" s="9">
        <v>0</v>
      </c>
      <c r="E9" s="9">
        <v>0</v>
      </c>
      <c r="F9" s="9"/>
      <c r="G9" s="9"/>
      <c r="H9" s="9"/>
    </row>
    <row r="10" spans="2:8" ht="12.75">
      <c r="B10" s="148" t="s">
        <v>554</v>
      </c>
      <c r="C10" s="9">
        <v>0</v>
      </c>
      <c r="D10" s="9">
        <v>0</v>
      </c>
      <c r="E10" s="9">
        <v>0</v>
      </c>
      <c r="F10" s="9"/>
      <c r="G10" s="9"/>
      <c r="H10" s="9"/>
    </row>
    <row r="11" spans="2:8" ht="12.75">
      <c r="B11" s="148" t="s">
        <v>553</v>
      </c>
      <c r="C11" s="9">
        <v>0</v>
      </c>
      <c r="D11" s="9">
        <v>0</v>
      </c>
      <c r="E11" s="9">
        <v>0</v>
      </c>
      <c r="F11" s="9"/>
      <c r="G11" s="9"/>
      <c r="H11" s="9"/>
    </row>
    <row r="12" spans="2:8" ht="12.75">
      <c r="B12" s="148" t="s">
        <v>552</v>
      </c>
      <c r="C12" s="9">
        <v>0</v>
      </c>
      <c r="D12" s="9">
        <v>0</v>
      </c>
      <c r="E12" s="9">
        <v>0</v>
      </c>
      <c r="F12" s="9"/>
      <c r="G12" s="9"/>
      <c r="H12" s="9"/>
    </row>
    <row r="13" spans="2:8" ht="12.75">
      <c r="B13" s="148" t="s">
        <v>551</v>
      </c>
      <c r="C13" s="9">
        <v>0</v>
      </c>
      <c r="D13" s="9">
        <v>0</v>
      </c>
      <c r="E13" s="9">
        <v>0</v>
      </c>
      <c r="F13" s="9"/>
      <c r="G13" s="9"/>
      <c r="H13" s="9"/>
    </row>
    <row r="14" spans="2:8" ht="12.75">
      <c r="B14" s="148" t="s">
        <v>550</v>
      </c>
      <c r="C14" s="9"/>
      <c r="D14" s="9"/>
      <c r="E14" s="9"/>
      <c r="F14" s="9"/>
      <c r="G14" s="9"/>
      <c r="H14" s="9"/>
    </row>
    <row r="15" spans="2:8" ht="12.75">
      <c r="B15" s="148" t="s">
        <v>549</v>
      </c>
      <c r="C15" s="9"/>
      <c r="D15" s="9"/>
      <c r="E15" s="9"/>
      <c r="F15" s="9"/>
      <c r="G15" s="9"/>
      <c r="H15" s="9"/>
    </row>
    <row r="16" spans="2:8" ht="12.75">
      <c r="B16" s="148" t="s">
        <v>557</v>
      </c>
      <c r="C16" s="9"/>
      <c r="D16" s="9"/>
      <c r="E16" s="9"/>
      <c r="F16" s="9"/>
      <c r="G16" s="9"/>
      <c r="H16" s="9"/>
    </row>
    <row r="17" spans="2:8" ht="12.75">
      <c r="B17" s="148" t="s">
        <v>547</v>
      </c>
      <c r="C17" s="9"/>
      <c r="D17" s="9"/>
      <c r="E17" s="9"/>
      <c r="F17" s="9"/>
      <c r="G17" s="9"/>
      <c r="H17" s="9"/>
    </row>
    <row r="18" spans="2:8" ht="12.75">
      <c r="B18" s="130"/>
      <c r="C18" s="9"/>
      <c r="D18" s="9"/>
      <c r="E18" s="9"/>
      <c r="F18" s="9"/>
      <c r="G18" s="9"/>
      <c r="H18" s="9"/>
    </row>
    <row r="19" spans="2:8" ht="12.75">
      <c r="B19" s="147" t="s">
        <v>556</v>
      </c>
      <c r="C19" s="7">
        <f aca="true" t="shared" si="1" ref="C19:H19">SUM(C20:C28)</f>
        <v>0</v>
      </c>
      <c r="D19" s="7">
        <f t="shared" si="1"/>
        <v>0</v>
      </c>
      <c r="E19" s="7">
        <f t="shared" si="1"/>
        <v>0</v>
      </c>
      <c r="F19" s="7">
        <f t="shared" si="1"/>
        <v>0</v>
      </c>
      <c r="G19" s="7">
        <f t="shared" si="1"/>
        <v>0</v>
      </c>
      <c r="H19" s="7">
        <f t="shared" si="1"/>
        <v>0</v>
      </c>
    </row>
    <row r="20" spans="2:8" ht="12.75">
      <c r="B20" s="148" t="s">
        <v>555</v>
      </c>
      <c r="C20" s="9">
        <v>0</v>
      </c>
      <c r="D20" s="9">
        <v>0</v>
      </c>
      <c r="E20" s="9">
        <v>0</v>
      </c>
      <c r="F20" s="9"/>
      <c r="G20" s="9"/>
      <c r="H20" s="9"/>
    </row>
    <row r="21" spans="2:8" ht="12.75">
      <c r="B21" s="148" t="s">
        <v>554</v>
      </c>
      <c r="C21" s="9">
        <v>0</v>
      </c>
      <c r="D21" s="9">
        <v>0</v>
      </c>
      <c r="E21" s="9">
        <v>0</v>
      </c>
      <c r="F21" s="9"/>
      <c r="G21" s="9"/>
      <c r="H21" s="9"/>
    </row>
    <row r="22" spans="2:8" ht="12.75">
      <c r="B22" s="148" t="s">
        <v>553</v>
      </c>
      <c r="C22" s="9">
        <v>0</v>
      </c>
      <c r="D22" s="9">
        <v>0</v>
      </c>
      <c r="E22" s="9">
        <v>0</v>
      </c>
      <c r="F22" s="9"/>
      <c r="G22" s="9"/>
      <c r="H22" s="9"/>
    </row>
    <row r="23" spans="2:8" ht="12.75">
      <c r="B23" s="148" t="s">
        <v>552</v>
      </c>
      <c r="C23" s="9">
        <v>0</v>
      </c>
      <c r="D23" s="9">
        <v>0</v>
      </c>
      <c r="E23" s="9">
        <v>0</v>
      </c>
      <c r="F23" s="9"/>
      <c r="G23" s="9"/>
      <c r="H23" s="9"/>
    </row>
    <row r="24" spans="2:8" ht="12.75">
      <c r="B24" s="148" t="s">
        <v>551</v>
      </c>
      <c r="C24" s="9">
        <v>0</v>
      </c>
      <c r="D24" s="9">
        <v>0</v>
      </c>
      <c r="E24" s="9">
        <v>0</v>
      </c>
      <c r="F24" s="9"/>
      <c r="G24" s="9"/>
      <c r="H24" s="9"/>
    </row>
    <row r="25" spans="2:8" ht="12.75">
      <c r="B25" s="148" t="s">
        <v>550</v>
      </c>
      <c r="C25" s="9"/>
      <c r="D25" s="9"/>
      <c r="E25" s="9"/>
      <c r="F25" s="9"/>
      <c r="G25" s="9"/>
      <c r="H25" s="9"/>
    </row>
    <row r="26" spans="2:8" ht="12.75">
      <c r="B26" s="148" t="s">
        <v>549</v>
      </c>
      <c r="C26" s="9"/>
      <c r="D26" s="9"/>
      <c r="E26" s="9"/>
      <c r="F26" s="9"/>
      <c r="G26" s="9"/>
      <c r="H26" s="9"/>
    </row>
    <row r="27" spans="2:8" ht="12.75">
      <c r="B27" s="148" t="s">
        <v>548</v>
      </c>
      <c r="C27" s="9"/>
      <c r="D27" s="9"/>
      <c r="E27" s="9"/>
      <c r="F27" s="9"/>
      <c r="G27" s="9"/>
      <c r="H27" s="9"/>
    </row>
    <row r="28" spans="2:8" ht="12.75">
      <c r="B28" s="148" t="s">
        <v>547</v>
      </c>
      <c r="C28" s="9"/>
      <c r="D28" s="9"/>
      <c r="E28" s="9"/>
      <c r="F28" s="9"/>
      <c r="G28" s="9"/>
      <c r="H28" s="9"/>
    </row>
    <row r="29" spans="2:8" ht="12.75">
      <c r="B29" s="130"/>
      <c r="C29" s="9"/>
      <c r="D29" s="9"/>
      <c r="E29" s="9"/>
      <c r="F29" s="9"/>
      <c r="G29" s="9"/>
      <c r="H29" s="9"/>
    </row>
    <row r="30" spans="2:8" ht="12.75">
      <c r="B30" s="147" t="s">
        <v>546</v>
      </c>
      <c r="C30" s="7">
        <f aca="true" t="shared" si="2" ref="C30:H30">C8+C19</f>
        <v>0</v>
      </c>
      <c r="D30" s="7">
        <f t="shared" si="2"/>
        <v>0</v>
      </c>
      <c r="E30" s="7">
        <f t="shared" si="2"/>
        <v>0</v>
      </c>
      <c r="F30" s="7">
        <f t="shared" si="2"/>
        <v>0</v>
      </c>
      <c r="G30" s="7">
        <f t="shared" si="2"/>
        <v>0</v>
      </c>
      <c r="H30" s="7">
        <f t="shared" si="2"/>
        <v>0</v>
      </c>
    </row>
    <row r="31" spans="2:8" ht="13.5" thickBot="1">
      <c r="B31" s="128"/>
      <c r="C31" s="19"/>
      <c r="D31" s="19"/>
      <c r="E31" s="19"/>
      <c r="F31" s="19"/>
      <c r="G31" s="19"/>
      <c r="H31" s="19"/>
    </row>
  </sheetData>
  <sheetProtection/>
  <mergeCells count="10">
    <mergeCell ref="B2:H2"/>
    <mergeCell ref="B3:H3"/>
    <mergeCell ref="B4:H4"/>
    <mergeCell ref="B5:H5"/>
    <mergeCell ref="B6:B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fitToHeight="0" fitToWidth="1" horizontalDpi="600" verticalDpi="600" orientation="portrait" scale="6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7"/>
  <sheetViews>
    <sheetView view="pageBreakPreview" zoomScale="60" zoomScalePageLayoutView="0" workbookViewId="0" topLeftCell="A1">
      <pane ySplit="5" topLeftCell="A6" activePane="bottomLeft" state="frozen"/>
      <selection pane="topLeft" activeCell="L37" sqref="L37"/>
      <selection pane="bottomLeft" activeCell="I70" sqref="I70"/>
    </sheetView>
  </sheetViews>
  <sheetFormatPr defaultColWidth="11.00390625" defaultRowHeight="15"/>
  <cols>
    <col min="1" max="1" width="3.7109375" style="1" customWidth="1"/>
    <col min="2" max="2" width="52.7109375" style="1" customWidth="1"/>
    <col min="3" max="16384" width="11.00390625" style="1" customWidth="1"/>
  </cols>
  <sheetData>
    <row r="1" ht="13.5" thickBot="1"/>
    <row r="2" spans="2:8" ht="12.75">
      <c r="B2" s="317" t="s">
        <v>120</v>
      </c>
      <c r="C2" s="318"/>
      <c r="D2" s="318"/>
      <c r="E2" s="318"/>
      <c r="F2" s="318"/>
      <c r="G2" s="318"/>
      <c r="H2" s="319"/>
    </row>
    <row r="3" spans="2:8" ht="12.75">
      <c r="B3" s="342" t="s">
        <v>573</v>
      </c>
      <c r="C3" s="343"/>
      <c r="D3" s="343"/>
      <c r="E3" s="343"/>
      <c r="F3" s="343"/>
      <c r="G3" s="343"/>
      <c r="H3" s="344"/>
    </row>
    <row r="4" spans="2:8" ht="13.5" thickBot="1">
      <c r="B4" s="345" t="s">
        <v>1</v>
      </c>
      <c r="C4" s="346"/>
      <c r="D4" s="346"/>
      <c r="E4" s="346"/>
      <c r="F4" s="346"/>
      <c r="G4" s="346"/>
      <c r="H4" s="347"/>
    </row>
    <row r="5" spans="2:8" ht="36" customHeight="1" thickBot="1">
      <c r="B5" s="153" t="s">
        <v>543</v>
      </c>
      <c r="C5" s="152" t="s">
        <v>572</v>
      </c>
      <c r="D5" s="152" t="s">
        <v>571</v>
      </c>
      <c r="E5" s="152" t="s">
        <v>570</v>
      </c>
      <c r="F5" s="152" t="s">
        <v>569</v>
      </c>
      <c r="G5" s="152" t="s">
        <v>568</v>
      </c>
      <c r="H5" s="152" t="s">
        <v>121</v>
      </c>
    </row>
    <row r="6" spans="2:8" ht="12.75">
      <c r="B6" s="149"/>
      <c r="C6" s="151"/>
      <c r="D6" s="151"/>
      <c r="E6" s="151"/>
      <c r="F6" s="151"/>
      <c r="G6" s="151"/>
      <c r="H6" s="151"/>
    </row>
    <row r="7" spans="2:8" ht="12.75">
      <c r="B7" s="147" t="s">
        <v>567</v>
      </c>
      <c r="C7" s="59">
        <f aca="true" t="shared" si="0" ref="C7:H7">SUM(C8:C19)</f>
        <v>0</v>
      </c>
      <c r="D7" s="59">
        <f t="shared" si="0"/>
        <v>0</v>
      </c>
      <c r="E7" s="59">
        <f t="shared" si="0"/>
        <v>0</v>
      </c>
      <c r="F7" s="59">
        <f t="shared" si="0"/>
        <v>0</v>
      </c>
      <c r="G7" s="59">
        <f t="shared" si="0"/>
        <v>0</v>
      </c>
      <c r="H7" s="59">
        <f t="shared" si="0"/>
        <v>0</v>
      </c>
    </row>
    <row r="8" spans="2:8" ht="12.75">
      <c r="B8" s="12" t="s">
        <v>534</v>
      </c>
      <c r="C8" s="62">
        <v>0</v>
      </c>
      <c r="D8" s="62"/>
      <c r="E8" s="62"/>
      <c r="F8" s="62"/>
      <c r="G8" s="62"/>
      <c r="H8" s="62"/>
    </row>
    <row r="9" spans="2:8" ht="12.75">
      <c r="B9" s="12" t="s">
        <v>533</v>
      </c>
      <c r="C9" s="62">
        <v>0</v>
      </c>
      <c r="D9" s="62"/>
      <c r="E9" s="62"/>
      <c r="F9" s="62"/>
      <c r="G9" s="62"/>
      <c r="H9" s="62"/>
    </row>
    <row r="10" spans="2:8" ht="12.75">
      <c r="B10" s="12" t="s">
        <v>532</v>
      </c>
      <c r="C10" s="62">
        <v>0</v>
      </c>
      <c r="D10" s="62"/>
      <c r="E10" s="62"/>
      <c r="F10" s="62"/>
      <c r="G10" s="62"/>
      <c r="H10" s="62"/>
    </row>
    <row r="11" spans="2:8" ht="12.75">
      <c r="B11" s="12" t="s">
        <v>531</v>
      </c>
      <c r="C11" s="62">
        <v>0</v>
      </c>
      <c r="D11" s="62"/>
      <c r="E11" s="62"/>
      <c r="F11" s="62"/>
      <c r="G11" s="62"/>
      <c r="H11" s="62"/>
    </row>
    <row r="12" spans="2:8" ht="12.75">
      <c r="B12" s="12" t="s">
        <v>530</v>
      </c>
      <c r="C12" s="62">
        <v>0</v>
      </c>
      <c r="D12" s="62"/>
      <c r="E12" s="62"/>
      <c r="F12" s="62"/>
      <c r="G12" s="62"/>
      <c r="H12" s="62"/>
    </row>
    <row r="13" spans="2:8" ht="12.75">
      <c r="B13" s="12" t="s">
        <v>529</v>
      </c>
      <c r="C13" s="62">
        <v>0</v>
      </c>
      <c r="D13" s="62"/>
      <c r="E13" s="62"/>
      <c r="F13" s="62"/>
      <c r="G13" s="62"/>
      <c r="H13" s="62"/>
    </row>
    <row r="14" spans="2:8" ht="25.5">
      <c r="B14" s="12" t="s">
        <v>566</v>
      </c>
      <c r="C14" s="62">
        <v>0</v>
      </c>
      <c r="D14" s="62"/>
      <c r="E14" s="62"/>
      <c r="F14" s="62"/>
      <c r="G14" s="62"/>
      <c r="H14" s="62"/>
    </row>
    <row r="15" spans="2:8" ht="12.75">
      <c r="B15" s="12" t="s">
        <v>527</v>
      </c>
      <c r="C15" s="62">
        <v>0</v>
      </c>
      <c r="D15" s="62"/>
      <c r="E15" s="62"/>
      <c r="F15" s="62"/>
      <c r="G15" s="62"/>
      <c r="H15" s="62"/>
    </row>
    <row r="16" spans="2:8" ht="12.75">
      <c r="B16" s="12" t="s">
        <v>526</v>
      </c>
      <c r="C16" s="62">
        <v>0</v>
      </c>
      <c r="D16" s="62"/>
      <c r="E16" s="62"/>
      <c r="F16" s="62"/>
      <c r="G16" s="62"/>
      <c r="H16" s="62"/>
    </row>
    <row r="17" spans="2:8" ht="12.75">
      <c r="B17" s="12" t="s">
        <v>565</v>
      </c>
      <c r="C17" s="62">
        <v>0</v>
      </c>
      <c r="D17" s="62"/>
      <c r="E17" s="62"/>
      <c r="F17" s="62"/>
      <c r="G17" s="62"/>
      <c r="H17" s="62"/>
    </row>
    <row r="18" spans="2:8" ht="12.75">
      <c r="B18" s="12" t="s">
        <v>524</v>
      </c>
      <c r="C18" s="62">
        <v>0</v>
      </c>
      <c r="D18" s="62"/>
      <c r="E18" s="62"/>
      <c r="F18" s="62"/>
      <c r="G18" s="62"/>
      <c r="H18" s="62"/>
    </row>
    <row r="19" spans="2:8" ht="12.75">
      <c r="B19" s="12" t="s">
        <v>523</v>
      </c>
      <c r="C19" s="62">
        <v>0</v>
      </c>
      <c r="D19" s="62"/>
      <c r="E19" s="62"/>
      <c r="F19" s="62"/>
      <c r="G19" s="62"/>
      <c r="H19" s="62"/>
    </row>
    <row r="20" spans="2:8" ht="12.75">
      <c r="B20" s="130"/>
      <c r="C20" s="62"/>
      <c r="D20" s="62"/>
      <c r="E20" s="62"/>
      <c r="F20" s="62"/>
      <c r="G20" s="62"/>
      <c r="H20" s="62"/>
    </row>
    <row r="21" spans="2:8" ht="15">
      <c r="B21" s="147" t="s">
        <v>564</v>
      </c>
      <c r="C21" s="59">
        <f aca="true" t="shared" si="1" ref="C21:H21">SUM(C22:C26)</f>
        <v>0</v>
      </c>
      <c r="D21" s="59">
        <f t="shared" si="1"/>
        <v>0</v>
      </c>
      <c r="E21" s="59">
        <f t="shared" si="1"/>
        <v>0</v>
      </c>
      <c r="F21" s="59">
        <f t="shared" si="1"/>
        <v>0</v>
      </c>
      <c r="G21" s="59">
        <f t="shared" si="1"/>
        <v>0</v>
      </c>
      <c r="H21" s="59">
        <f t="shared" si="1"/>
        <v>0</v>
      </c>
    </row>
    <row r="22" spans="2:8" ht="12.75">
      <c r="B22" s="12" t="s">
        <v>521</v>
      </c>
      <c r="C22" s="62">
        <v>0</v>
      </c>
      <c r="D22" s="62"/>
      <c r="E22" s="62"/>
      <c r="F22" s="62"/>
      <c r="G22" s="62"/>
      <c r="H22" s="62"/>
    </row>
    <row r="23" spans="2:8" ht="12.75">
      <c r="B23" s="12" t="s">
        <v>520</v>
      </c>
      <c r="C23" s="62">
        <v>0</v>
      </c>
      <c r="D23" s="62"/>
      <c r="E23" s="62"/>
      <c r="F23" s="62"/>
      <c r="G23" s="62"/>
      <c r="H23" s="62"/>
    </row>
    <row r="24" spans="2:8" ht="12.75">
      <c r="B24" s="12" t="s">
        <v>519</v>
      </c>
      <c r="C24" s="62">
        <v>0</v>
      </c>
      <c r="D24" s="62"/>
      <c r="E24" s="62"/>
      <c r="F24" s="62"/>
      <c r="G24" s="62"/>
      <c r="H24" s="62"/>
    </row>
    <row r="25" spans="2:8" ht="25.5">
      <c r="B25" s="12" t="s">
        <v>518</v>
      </c>
      <c r="C25" s="62">
        <v>0</v>
      </c>
      <c r="D25" s="62"/>
      <c r="E25" s="62"/>
      <c r="F25" s="62"/>
      <c r="G25" s="62"/>
      <c r="H25" s="62"/>
    </row>
    <row r="26" spans="2:8" ht="12.75">
      <c r="B26" s="12" t="s">
        <v>517</v>
      </c>
      <c r="C26" s="62">
        <v>0</v>
      </c>
      <c r="D26" s="62"/>
      <c r="E26" s="62"/>
      <c r="F26" s="62"/>
      <c r="G26" s="62"/>
      <c r="H26" s="62"/>
    </row>
    <row r="27" spans="2:8" ht="12.75">
      <c r="B27" s="130"/>
      <c r="C27" s="62"/>
      <c r="D27" s="62"/>
      <c r="E27" s="62"/>
      <c r="F27" s="62"/>
      <c r="G27" s="62"/>
      <c r="H27" s="62"/>
    </row>
    <row r="28" spans="2:8" ht="12.75">
      <c r="B28" s="147" t="s">
        <v>563</v>
      </c>
      <c r="C28" s="59">
        <f aca="true" t="shared" si="2" ref="C28:H28">C29</f>
        <v>0</v>
      </c>
      <c r="D28" s="59">
        <f t="shared" si="2"/>
        <v>0</v>
      </c>
      <c r="E28" s="59">
        <f t="shared" si="2"/>
        <v>0</v>
      </c>
      <c r="F28" s="59">
        <f t="shared" si="2"/>
        <v>0</v>
      </c>
      <c r="G28" s="59">
        <f t="shared" si="2"/>
        <v>0</v>
      </c>
      <c r="H28" s="59">
        <f t="shared" si="2"/>
        <v>0</v>
      </c>
    </row>
    <row r="29" spans="2:8" ht="12.75">
      <c r="B29" s="12" t="s">
        <v>515</v>
      </c>
      <c r="C29" s="62">
        <f aca="true" t="shared" si="3" ref="C29:H29">C36</f>
        <v>0</v>
      </c>
      <c r="D29" s="62">
        <f t="shared" si="3"/>
        <v>0</v>
      </c>
      <c r="E29" s="62">
        <f t="shared" si="3"/>
        <v>0</v>
      </c>
      <c r="F29" s="62">
        <f t="shared" si="3"/>
        <v>0</v>
      </c>
      <c r="G29" s="62">
        <f t="shared" si="3"/>
        <v>0</v>
      </c>
      <c r="H29" s="62">
        <f t="shared" si="3"/>
        <v>0</v>
      </c>
    </row>
    <row r="30" spans="2:8" ht="12.75">
      <c r="B30" s="12"/>
      <c r="C30" s="62"/>
      <c r="D30" s="62"/>
      <c r="E30" s="62"/>
      <c r="F30" s="62"/>
      <c r="G30" s="62"/>
      <c r="H30" s="62"/>
    </row>
    <row r="31" spans="2:8" ht="12.75">
      <c r="B31" s="147" t="s">
        <v>562</v>
      </c>
      <c r="C31" s="59">
        <f aca="true" t="shared" si="4" ref="C31:H31">C7+C21+C28</f>
        <v>0</v>
      </c>
      <c r="D31" s="59">
        <f t="shared" si="4"/>
        <v>0</v>
      </c>
      <c r="E31" s="59">
        <f t="shared" si="4"/>
        <v>0</v>
      </c>
      <c r="F31" s="59">
        <f t="shared" si="4"/>
        <v>0</v>
      </c>
      <c r="G31" s="59">
        <f t="shared" si="4"/>
        <v>0</v>
      </c>
      <c r="H31" s="59">
        <f t="shared" si="4"/>
        <v>0</v>
      </c>
    </row>
    <row r="32" spans="2:8" ht="12.75">
      <c r="B32" s="130"/>
      <c r="C32" s="62"/>
      <c r="D32" s="62"/>
      <c r="E32" s="62"/>
      <c r="F32" s="62"/>
      <c r="G32" s="62"/>
      <c r="H32" s="62"/>
    </row>
    <row r="33" spans="2:8" ht="12.75">
      <c r="B33" s="134" t="s">
        <v>245</v>
      </c>
      <c r="C33" s="62"/>
      <c r="D33" s="62"/>
      <c r="E33" s="62"/>
      <c r="F33" s="62"/>
      <c r="G33" s="62"/>
      <c r="H33" s="62"/>
    </row>
    <row r="34" spans="2:8" ht="25.5">
      <c r="B34" s="130" t="s">
        <v>513</v>
      </c>
      <c r="C34" s="62">
        <v>0</v>
      </c>
      <c r="D34" s="62"/>
      <c r="E34" s="62"/>
      <c r="F34" s="62"/>
      <c r="G34" s="62"/>
      <c r="H34" s="62"/>
    </row>
    <row r="35" spans="2:8" ht="25.5">
      <c r="B35" s="130" t="s">
        <v>512</v>
      </c>
      <c r="C35" s="62">
        <v>0</v>
      </c>
      <c r="D35" s="62"/>
      <c r="E35" s="62"/>
      <c r="F35" s="62"/>
      <c r="G35" s="62"/>
      <c r="H35" s="62"/>
    </row>
    <row r="36" spans="2:8" ht="12.75">
      <c r="B36" s="134" t="s">
        <v>511</v>
      </c>
      <c r="C36" s="59">
        <f aca="true" t="shared" si="5" ref="C36:H36">SUM(C34:C35)</f>
        <v>0</v>
      </c>
      <c r="D36" s="59">
        <f t="shared" si="5"/>
        <v>0</v>
      </c>
      <c r="E36" s="59">
        <f t="shared" si="5"/>
        <v>0</v>
      </c>
      <c r="F36" s="59">
        <f t="shared" si="5"/>
        <v>0</v>
      </c>
      <c r="G36" s="59">
        <f t="shared" si="5"/>
        <v>0</v>
      </c>
      <c r="H36" s="59">
        <f t="shared" si="5"/>
        <v>0</v>
      </c>
    </row>
    <row r="37" spans="2:8" ht="13.5" thickBot="1">
      <c r="B37" s="128"/>
      <c r="C37" s="136"/>
      <c r="D37" s="136"/>
      <c r="E37" s="136"/>
      <c r="F37" s="136"/>
      <c r="G37" s="136"/>
      <c r="H37" s="136"/>
    </row>
  </sheetData>
  <sheetProtection/>
  <mergeCells count="3">
    <mergeCell ref="B2:H2"/>
    <mergeCell ref="B3:H3"/>
    <mergeCell ref="B4:H4"/>
  </mergeCells>
  <printOptions/>
  <pageMargins left="0.7" right="0.7" top="0.75" bottom="0.75" header="0.3" footer="0.3"/>
  <pageSetup fitToHeight="0" fitToWidth="1" horizontalDpi="600" verticalDpi="600" orientation="portrait" scale="7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29"/>
  <sheetViews>
    <sheetView view="pageBreakPreview" zoomScale="60" zoomScalePageLayoutView="0" workbookViewId="0" topLeftCell="A1">
      <pane ySplit="5" topLeftCell="A6" activePane="bottomLeft" state="frozen"/>
      <selection pane="topLeft" activeCell="I70" sqref="I70"/>
      <selection pane="bottomLeft" activeCell="I70" sqref="I70"/>
    </sheetView>
  </sheetViews>
  <sheetFormatPr defaultColWidth="11.00390625" defaultRowHeight="15"/>
  <cols>
    <col min="1" max="1" width="4.7109375" style="1" customWidth="1"/>
    <col min="2" max="2" width="43.28125" style="1" customWidth="1"/>
    <col min="3" max="7" width="10.00390625" style="1" bestFit="1" customWidth="1"/>
    <col min="8" max="8" width="14.421875" style="1" customWidth="1"/>
    <col min="9" max="16384" width="11.00390625" style="1" customWidth="1"/>
  </cols>
  <sheetData>
    <row r="1" ht="13.5" thickBot="1"/>
    <row r="2" spans="2:8" ht="12.75">
      <c r="B2" s="317" t="s">
        <v>120</v>
      </c>
      <c r="C2" s="318"/>
      <c r="D2" s="318"/>
      <c r="E2" s="318"/>
      <c r="F2" s="318"/>
      <c r="G2" s="318"/>
      <c r="H2" s="319"/>
    </row>
    <row r="3" spans="2:8" ht="12.75">
      <c r="B3" s="342" t="s">
        <v>575</v>
      </c>
      <c r="C3" s="343"/>
      <c r="D3" s="343"/>
      <c r="E3" s="343"/>
      <c r="F3" s="343"/>
      <c r="G3" s="343"/>
      <c r="H3" s="344"/>
    </row>
    <row r="4" spans="2:8" ht="13.5" thickBot="1">
      <c r="B4" s="345" t="s">
        <v>1</v>
      </c>
      <c r="C4" s="346"/>
      <c r="D4" s="346"/>
      <c r="E4" s="346"/>
      <c r="F4" s="346"/>
      <c r="G4" s="346"/>
      <c r="H4" s="347"/>
    </row>
    <row r="5" spans="2:8" ht="13.5" thickBot="1">
      <c r="B5" s="153" t="s">
        <v>543</v>
      </c>
      <c r="C5" s="157" t="s">
        <v>572</v>
      </c>
      <c r="D5" s="157" t="s">
        <v>571</v>
      </c>
      <c r="E5" s="157" t="s">
        <v>570</v>
      </c>
      <c r="F5" s="157" t="s">
        <v>569</v>
      </c>
      <c r="G5" s="157" t="s">
        <v>568</v>
      </c>
      <c r="H5" s="152" t="s">
        <v>121</v>
      </c>
    </row>
    <row r="6" spans="2:8" ht="12.75">
      <c r="B6" s="155" t="s">
        <v>558</v>
      </c>
      <c r="C6" s="59">
        <f aca="true" t="shared" si="0" ref="C6:H6">SUM(C7:C15)</f>
        <v>0</v>
      </c>
      <c r="D6" s="59">
        <f t="shared" si="0"/>
        <v>0</v>
      </c>
      <c r="E6" s="59">
        <f t="shared" si="0"/>
        <v>0</v>
      </c>
      <c r="F6" s="59">
        <f t="shared" si="0"/>
        <v>0</v>
      </c>
      <c r="G6" s="59">
        <f t="shared" si="0"/>
        <v>0</v>
      </c>
      <c r="H6" s="59">
        <f t="shared" si="0"/>
        <v>0</v>
      </c>
    </row>
    <row r="7" spans="2:8" ht="12.75">
      <c r="B7" s="156" t="s">
        <v>555</v>
      </c>
      <c r="C7" s="62">
        <v>0</v>
      </c>
      <c r="D7" s="62">
        <v>0</v>
      </c>
      <c r="E7" s="62"/>
      <c r="F7" s="62"/>
      <c r="G7" s="62"/>
      <c r="H7" s="62"/>
    </row>
    <row r="8" spans="2:8" ht="12.75">
      <c r="B8" s="156" t="s">
        <v>554</v>
      </c>
      <c r="C8" s="62">
        <v>0</v>
      </c>
      <c r="D8" s="62">
        <v>0</v>
      </c>
      <c r="E8" s="62"/>
      <c r="F8" s="62"/>
      <c r="G8" s="62"/>
      <c r="H8" s="62"/>
    </row>
    <row r="9" spans="2:8" ht="12.75">
      <c r="B9" s="156" t="s">
        <v>553</v>
      </c>
      <c r="C9" s="62">
        <v>0</v>
      </c>
      <c r="D9" s="62">
        <v>0</v>
      </c>
      <c r="E9" s="62"/>
      <c r="F9" s="62"/>
      <c r="G9" s="62"/>
      <c r="H9" s="62"/>
    </row>
    <row r="10" spans="2:8" ht="12.75">
      <c r="B10" s="156" t="s">
        <v>552</v>
      </c>
      <c r="C10" s="62">
        <v>0</v>
      </c>
      <c r="D10" s="62">
        <v>0</v>
      </c>
      <c r="E10" s="62"/>
      <c r="F10" s="62"/>
      <c r="G10" s="62"/>
      <c r="H10" s="62"/>
    </row>
    <row r="11" spans="2:8" ht="12.75">
      <c r="B11" s="156" t="s">
        <v>551</v>
      </c>
      <c r="C11" s="62">
        <v>0</v>
      </c>
      <c r="D11" s="62">
        <v>0</v>
      </c>
      <c r="E11" s="62"/>
      <c r="F11" s="62"/>
      <c r="G11" s="62"/>
      <c r="H11" s="62"/>
    </row>
    <row r="12" spans="2:8" ht="12.75">
      <c r="B12" s="156" t="s">
        <v>550</v>
      </c>
      <c r="C12" s="62"/>
      <c r="D12" s="62"/>
      <c r="E12" s="62"/>
      <c r="F12" s="62"/>
      <c r="G12" s="62"/>
      <c r="H12" s="62"/>
    </row>
    <row r="13" spans="2:8" ht="12.75">
      <c r="B13" s="156" t="s">
        <v>549</v>
      </c>
      <c r="C13" s="62"/>
      <c r="D13" s="62"/>
      <c r="E13" s="62"/>
      <c r="F13" s="62"/>
      <c r="G13" s="62"/>
      <c r="H13" s="62"/>
    </row>
    <row r="14" spans="2:8" ht="12.75">
      <c r="B14" s="156" t="s">
        <v>557</v>
      </c>
      <c r="C14" s="62"/>
      <c r="D14" s="62"/>
      <c r="E14" s="62"/>
      <c r="F14" s="62"/>
      <c r="G14" s="62"/>
      <c r="H14" s="62"/>
    </row>
    <row r="15" spans="2:8" ht="12.75">
      <c r="B15" s="156" t="s">
        <v>547</v>
      </c>
      <c r="C15" s="62"/>
      <c r="D15" s="62"/>
      <c r="E15" s="62"/>
      <c r="F15" s="62"/>
      <c r="G15" s="62"/>
      <c r="H15" s="62"/>
    </row>
    <row r="16" spans="2:8" ht="12.75">
      <c r="B16" s="156"/>
      <c r="C16" s="62"/>
      <c r="D16" s="62"/>
      <c r="E16" s="62"/>
      <c r="F16" s="62"/>
      <c r="G16" s="62"/>
      <c r="H16" s="62"/>
    </row>
    <row r="17" spans="2:8" ht="12.75">
      <c r="B17" s="155" t="s">
        <v>556</v>
      </c>
      <c r="C17" s="59">
        <f aca="true" t="shared" si="1" ref="C17:H17">SUM(C18:C26)</f>
        <v>0</v>
      </c>
      <c r="D17" s="59">
        <f t="shared" si="1"/>
        <v>0</v>
      </c>
      <c r="E17" s="59">
        <f t="shared" si="1"/>
        <v>0</v>
      </c>
      <c r="F17" s="59">
        <f t="shared" si="1"/>
        <v>0</v>
      </c>
      <c r="G17" s="59">
        <f t="shared" si="1"/>
        <v>0</v>
      </c>
      <c r="H17" s="59">
        <f t="shared" si="1"/>
        <v>0</v>
      </c>
    </row>
    <row r="18" spans="2:8" ht="12.75">
      <c r="B18" s="156" t="s">
        <v>555</v>
      </c>
      <c r="C18" s="62">
        <v>0</v>
      </c>
      <c r="D18" s="62">
        <v>0</v>
      </c>
      <c r="E18" s="62"/>
      <c r="F18" s="62"/>
      <c r="G18" s="62"/>
      <c r="H18" s="62"/>
    </row>
    <row r="19" spans="2:8" ht="12.75">
      <c r="B19" s="156" t="s">
        <v>554</v>
      </c>
      <c r="C19" s="62">
        <v>0</v>
      </c>
      <c r="D19" s="62">
        <v>0</v>
      </c>
      <c r="E19" s="62"/>
      <c r="F19" s="62"/>
      <c r="G19" s="62"/>
      <c r="H19" s="62"/>
    </row>
    <row r="20" spans="2:8" ht="12.75">
      <c r="B20" s="156" t="s">
        <v>553</v>
      </c>
      <c r="C20" s="62">
        <v>0</v>
      </c>
      <c r="D20" s="62">
        <v>0</v>
      </c>
      <c r="E20" s="62"/>
      <c r="F20" s="62"/>
      <c r="G20" s="62"/>
      <c r="H20" s="62"/>
    </row>
    <row r="21" spans="2:8" ht="12.75">
      <c r="B21" s="156" t="s">
        <v>552</v>
      </c>
      <c r="C21" s="62">
        <v>0</v>
      </c>
      <c r="D21" s="62">
        <v>0</v>
      </c>
      <c r="E21" s="62"/>
      <c r="F21" s="62"/>
      <c r="G21" s="62"/>
      <c r="H21" s="62"/>
    </row>
    <row r="22" spans="2:8" ht="12.75">
      <c r="B22" s="156" t="s">
        <v>551</v>
      </c>
      <c r="C22" s="62">
        <v>0</v>
      </c>
      <c r="D22" s="62">
        <v>0</v>
      </c>
      <c r="E22" s="62"/>
      <c r="F22" s="62"/>
      <c r="G22" s="62"/>
      <c r="H22" s="62"/>
    </row>
    <row r="23" spans="2:8" ht="12.75">
      <c r="B23" s="156" t="s">
        <v>550</v>
      </c>
      <c r="C23" s="62"/>
      <c r="D23" s="62"/>
      <c r="E23" s="62"/>
      <c r="F23" s="62"/>
      <c r="G23" s="62"/>
      <c r="H23" s="62"/>
    </row>
    <row r="24" spans="2:8" ht="12.75">
      <c r="B24" s="156" t="s">
        <v>549</v>
      </c>
      <c r="C24" s="62"/>
      <c r="D24" s="62"/>
      <c r="E24" s="62"/>
      <c r="F24" s="62"/>
      <c r="G24" s="62"/>
      <c r="H24" s="62"/>
    </row>
    <row r="25" spans="2:8" ht="12.75">
      <c r="B25" s="156" t="s">
        <v>548</v>
      </c>
      <c r="C25" s="62"/>
      <c r="D25" s="62"/>
      <c r="E25" s="62"/>
      <c r="F25" s="62"/>
      <c r="G25" s="62"/>
      <c r="H25" s="62"/>
    </row>
    <row r="26" spans="2:8" ht="12.75">
      <c r="B26" s="156" t="s">
        <v>547</v>
      </c>
      <c r="C26" s="62"/>
      <c r="D26" s="62"/>
      <c r="E26" s="62"/>
      <c r="F26" s="62"/>
      <c r="G26" s="62"/>
      <c r="H26" s="62"/>
    </row>
    <row r="27" spans="2:8" ht="12.75">
      <c r="B27" s="156"/>
      <c r="C27" s="62"/>
      <c r="D27" s="62"/>
      <c r="E27" s="62"/>
      <c r="F27" s="62"/>
      <c r="G27" s="62"/>
      <c r="H27" s="62"/>
    </row>
    <row r="28" spans="2:8" ht="12.75">
      <c r="B28" s="155" t="s">
        <v>574</v>
      </c>
      <c r="C28" s="59">
        <f aca="true" t="shared" si="2" ref="C28:H28">C6+C17</f>
        <v>0</v>
      </c>
      <c r="D28" s="59">
        <f t="shared" si="2"/>
        <v>0</v>
      </c>
      <c r="E28" s="59">
        <f t="shared" si="2"/>
        <v>0</v>
      </c>
      <c r="F28" s="59">
        <f t="shared" si="2"/>
        <v>0</v>
      </c>
      <c r="G28" s="59">
        <f t="shared" si="2"/>
        <v>0</v>
      </c>
      <c r="H28" s="59">
        <f t="shared" si="2"/>
        <v>0</v>
      </c>
    </row>
    <row r="29" spans="2:8" ht="13.5" thickBot="1">
      <c r="B29" s="154"/>
      <c r="C29" s="136"/>
      <c r="D29" s="136"/>
      <c r="E29" s="136"/>
      <c r="F29" s="136"/>
      <c r="G29" s="136"/>
      <c r="H29" s="136"/>
    </row>
  </sheetData>
  <sheetProtection/>
  <mergeCells count="3">
    <mergeCell ref="B2:H2"/>
    <mergeCell ref="B3:H3"/>
    <mergeCell ref="B4:H4"/>
  </mergeCells>
  <printOptions/>
  <pageMargins left="0.7" right="0.7" top="0.75" bottom="0.75" header="0.3" footer="0.3"/>
  <pageSetup fitToHeight="0" fitToWidth="1" horizontalDpi="600" verticalDpi="600" orientation="portrait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66"/>
  <sheetViews>
    <sheetView view="pageBreakPreview" zoomScale="60" zoomScalePageLayoutView="0" workbookViewId="0" topLeftCell="A1">
      <pane ySplit="3" topLeftCell="A4" activePane="bottomLeft" state="frozen"/>
      <selection pane="topLeft" activeCell="I70" sqref="I70"/>
      <selection pane="bottomLeft" activeCell="I70" sqref="I70"/>
    </sheetView>
  </sheetViews>
  <sheetFormatPr defaultColWidth="11.00390625" defaultRowHeight="15"/>
  <cols>
    <col min="1" max="1" width="2.28125" style="1" customWidth="1"/>
    <col min="2" max="2" width="46.140625" style="1" customWidth="1"/>
    <col min="3" max="3" width="16.7109375" style="1" customWidth="1"/>
    <col min="4" max="4" width="12.8515625" style="1" customWidth="1"/>
    <col min="5" max="5" width="13.28125" style="1" customWidth="1"/>
    <col min="6" max="6" width="9.57421875" style="1" customWidth="1"/>
    <col min="7" max="7" width="14.57421875" style="1" customWidth="1"/>
    <col min="8" max="16384" width="11.00390625" style="1" customWidth="1"/>
  </cols>
  <sheetData>
    <row r="1" spans="2:7" ht="12.75">
      <c r="B1" s="371" t="s">
        <v>120</v>
      </c>
      <c r="C1" s="372"/>
      <c r="D1" s="372"/>
      <c r="E1" s="372"/>
      <c r="F1" s="372"/>
      <c r="G1" s="373"/>
    </row>
    <row r="2" spans="2:7" ht="13.5" thickBot="1">
      <c r="B2" s="374" t="s">
        <v>621</v>
      </c>
      <c r="C2" s="375"/>
      <c r="D2" s="375"/>
      <c r="E2" s="375"/>
      <c r="F2" s="375"/>
      <c r="G2" s="376"/>
    </row>
    <row r="3" spans="2:7" ht="39" thickBot="1">
      <c r="B3" s="173"/>
      <c r="C3" s="171" t="s">
        <v>620</v>
      </c>
      <c r="D3" s="172" t="s">
        <v>619</v>
      </c>
      <c r="E3" s="171" t="s">
        <v>618</v>
      </c>
      <c r="F3" s="171" t="s">
        <v>617</v>
      </c>
      <c r="G3" s="171" t="s">
        <v>616</v>
      </c>
    </row>
    <row r="4" spans="2:7" ht="12.75">
      <c r="B4" s="163" t="s">
        <v>615</v>
      </c>
      <c r="C4" s="169"/>
      <c r="D4" s="168"/>
      <c r="E4" s="168"/>
      <c r="F4" s="168"/>
      <c r="G4" s="168"/>
    </row>
    <row r="5" spans="2:7" ht="25.5">
      <c r="B5" s="170" t="s">
        <v>614</v>
      </c>
      <c r="C5" s="169"/>
      <c r="D5" s="168"/>
      <c r="E5" s="168"/>
      <c r="F5" s="168"/>
      <c r="G5" s="168"/>
    </row>
    <row r="6" spans="2:7" ht="12.75">
      <c r="B6" s="162" t="s">
        <v>613</v>
      </c>
      <c r="C6" s="169"/>
      <c r="D6" s="168"/>
      <c r="E6" s="168"/>
      <c r="F6" s="168"/>
      <c r="G6" s="168"/>
    </row>
    <row r="7" spans="2:7" ht="12.75">
      <c r="B7" s="163"/>
      <c r="C7" s="159"/>
      <c r="D7" s="161"/>
      <c r="E7" s="161"/>
      <c r="F7" s="161"/>
      <c r="G7" s="161"/>
    </row>
    <row r="8" spans="2:7" ht="12.75">
      <c r="B8" s="163" t="s">
        <v>612</v>
      </c>
      <c r="C8" s="159"/>
      <c r="D8" s="161"/>
      <c r="E8" s="161"/>
      <c r="F8" s="161"/>
      <c r="G8" s="161"/>
    </row>
    <row r="9" spans="2:7" ht="12.75">
      <c r="B9" s="162" t="s">
        <v>597</v>
      </c>
      <c r="C9" s="159"/>
      <c r="D9" s="161"/>
      <c r="E9" s="161"/>
      <c r="F9" s="161"/>
      <c r="G9" s="161"/>
    </row>
    <row r="10" spans="2:7" ht="12.75">
      <c r="B10" s="167" t="s">
        <v>611</v>
      </c>
      <c r="C10" s="159"/>
      <c r="D10" s="161"/>
      <c r="E10" s="161"/>
      <c r="F10" s="161"/>
      <c r="G10" s="161"/>
    </row>
    <row r="11" spans="2:7" ht="12.75">
      <c r="B11" s="167" t="s">
        <v>610</v>
      </c>
      <c r="C11" s="159"/>
      <c r="D11" s="161"/>
      <c r="E11" s="161"/>
      <c r="F11" s="161"/>
      <c r="G11" s="161"/>
    </row>
    <row r="12" spans="2:7" ht="12.75">
      <c r="B12" s="167" t="s">
        <v>609</v>
      </c>
      <c r="C12" s="159"/>
      <c r="D12" s="161"/>
      <c r="E12" s="161"/>
      <c r="F12" s="161"/>
      <c r="G12" s="161"/>
    </row>
    <row r="13" spans="2:7" ht="12.75">
      <c r="B13" s="162" t="s">
        <v>596</v>
      </c>
      <c r="C13" s="159"/>
      <c r="D13" s="161"/>
      <c r="E13" s="161"/>
      <c r="F13" s="161"/>
      <c r="G13" s="161"/>
    </row>
    <row r="14" spans="2:7" ht="12.75">
      <c r="B14" s="167" t="s">
        <v>611</v>
      </c>
      <c r="C14" s="159"/>
      <c r="D14" s="161"/>
      <c r="E14" s="161"/>
      <c r="F14" s="161"/>
      <c r="G14" s="161"/>
    </row>
    <row r="15" spans="2:7" ht="12.75">
      <c r="B15" s="167" t="s">
        <v>610</v>
      </c>
      <c r="C15" s="159"/>
      <c r="D15" s="161"/>
      <c r="E15" s="161"/>
      <c r="F15" s="161"/>
      <c r="G15" s="161"/>
    </row>
    <row r="16" spans="2:7" ht="12.75">
      <c r="B16" s="167" t="s">
        <v>609</v>
      </c>
      <c r="C16" s="159"/>
      <c r="D16" s="161"/>
      <c r="E16" s="161"/>
      <c r="F16" s="161"/>
      <c r="G16" s="161"/>
    </row>
    <row r="17" spans="2:7" ht="12.75">
      <c r="B17" s="162" t="s">
        <v>608</v>
      </c>
      <c r="C17" s="159"/>
      <c r="D17" s="161"/>
      <c r="E17" s="161"/>
      <c r="F17" s="161"/>
      <c r="G17" s="161"/>
    </row>
    <row r="18" spans="2:7" ht="12.75">
      <c r="B18" s="162" t="s">
        <v>607</v>
      </c>
      <c r="C18" s="159"/>
      <c r="D18" s="161"/>
      <c r="E18" s="161"/>
      <c r="F18" s="161"/>
      <c r="G18" s="161"/>
    </row>
    <row r="19" spans="2:7" ht="12.75">
      <c r="B19" s="162" t="s">
        <v>606</v>
      </c>
      <c r="C19" s="159"/>
      <c r="D19" s="161"/>
      <c r="E19" s="161"/>
      <c r="F19" s="161"/>
      <c r="G19" s="161"/>
    </row>
    <row r="20" spans="2:7" ht="12.75">
      <c r="B20" s="162" t="s">
        <v>605</v>
      </c>
      <c r="C20" s="159"/>
      <c r="D20" s="161"/>
      <c r="E20" s="161"/>
      <c r="F20" s="161"/>
      <c r="G20" s="161"/>
    </row>
    <row r="21" spans="2:7" ht="12.75">
      <c r="B21" s="162" t="s">
        <v>604</v>
      </c>
      <c r="C21" s="159"/>
      <c r="D21" s="161"/>
      <c r="E21" s="161"/>
      <c r="F21" s="161"/>
      <c r="G21" s="161"/>
    </row>
    <row r="22" spans="2:7" ht="12.75">
      <c r="B22" s="162" t="s">
        <v>603</v>
      </c>
      <c r="C22" s="159"/>
      <c r="D22" s="161"/>
      <c r="E22" s="161"/>
      <c r="F22" s="161"/>
      <c r="G22" s="161"/>
    </row>
    <row r="23" spans="2:7" ht="12.75">
      <c r="B23" s="162" t="s">
        <v>602</v>
      </c>
      <c r="C23" s="159"/>
      <c r="D23" s="161"/>
      <c r="E23" s="161"/>
      <c r="F23" s="161"/>
      <c r="G23" s="161"/>
    </row>
    <row r="24" spans="2:7" ht="12.75">
      <c r="B24" s="162" t="s">
        <v>601</v>
      </c>
      <c r="C24" s="159"/>
      <c r="D24" s="161"/>
      <c r="E24" s="161"/>
      <c r="F24" s="161"/>
      <c r="G24" s="161"/>
    </row>
    <row r="25" spans="2:7" ht="12.75">
      <c r="B25" s="162"/>
      <c r="C25" s="159"/>
      <c r="D25" s="161"/>
      <c r="E25" s="161"/>
      <c r="F25" s="161"/>
      <c r="G25" s="161"/>
    </row>
    <row r="26" spans="2:7" ht="12.75">
      <c r="B26" s="166" t="s">
        <v>600</v>
      </c>
      <c r="C26" s="159"/>
      <c r="D26" s="161"/>
      <c r="E26" s="161"/>
      <c r="F26" s="161"/>
      <c r="G26" s="161"/>
    </row>
    <row r="27" spans="2:7" ht="12.75">
      <c r="B27" s="162" t="s">
        <v>599</v>
      </c>
      <c r="C27" s="159"/>
      <c r="D27" s="161"/>
      <c r="E27" s="161"/>
      <c r="F27" s="161"/>
      <c r="G27" s="161"/>
    </row>
    <row r="28" spans="2:7" ht="12.75">
      <c r="B28" s="162"/>
      <c r="C28" s="159"/>
      <c r="D28" s="161"/>
      <c r="E28" s="161"/>
      <c r="F28" s="161"/>
      <c r="G28" s="161"/>
    </row>
    <row r="29" spans="2:7" ht="12.75">
      <c r="B29" s="166" t="s">
        <v>598</v>
      </c>
      <c r="C29" s="159"/>
      <c r="D29" s="161"/>
      <c r="E29" s="161"/>
      <c r="F29" s="161"/>
      <c r="G29" s="161"/>
    </row>
    <row r="30" spans="2:7" ht="12.75">
      <c r="B30" s="162" t="s">
        <v>597</v>
      </c>
      <c r="C30" s="159"/>
      <c r="D30" s="161"/>
      <c r="E30" s="161"/>
      <c r="F30" s="161"/>
      <c r="G30" s="161"/>
    </row>
    <row r="31" spans="2:7" ht="12.75">
      <c r="B31" s="162" t="s">
        <v>596</v>
      </c>
      <c r="C31" s="159"/>
      <c r="D31" s="161"/>
      <c r="E31" s="161"/>
      <c r="F31" s="161"/>
      <c r="G31" s="161"/>
    </row>
    <row r="32" spans="2:7" ht="12.75">
      <c r="B32" s="162" t="s">
        <v>595</v>
      </c>
      <c r="C32" s="159"/>
      <c r="D32" s="161"/>
      <c r="E32" s="161"/>
      <c r="F32" s="161"/>
      <c r="G32" s="161"/>
    </row>
    <row r="33" spans="2:7" ht="12.75">
      <c r="B33" s="162"/>
      <c r="C33" s="159"/>
      <c r="D33" s="161"/>
      <c r="E33" s="161"/>
      <c r="F33" s="161"/>
      <c r="G33" s="161"/>
    </row>
    <row r="34" spans="2:7" ht="12.75">
      <c r="B34" s="166" t="s">
        <v>594</v>
      </c>
      <c r="C34" s="159"/>
      <c r="D34" s="161"/>
      <c r="E34" s="161"/>
      <c r="F34" s="161"/>
      <c r="G34" s="161"/>
    </row>
    <row r="35" spans="2:7" ht="12.75">
      <c r="B35" s="162" t="s">
        <v>593</v>
      </c>
      <c r="C35" s="159"/>
      <c r="D35" s="161"/>
      <c r="E35" s="161"/>
      <c r="F35" s="161"/>
      <c r="G35" s="161"/>
    </row>
    <row r="36" spans="2:7" ht="12.75">
      <c r="B36" s="162" t="s">
        <v>592</v>
      </c>
      <c r="C36" s="159"/>
      <c r="D36" s="161"/>
      <c r="E36" s="161"/>
      <c r="F36" s="161"/>
      <c r="G36" s="161"/>
    </row>
    <row r="37" spans="2:7" ht="12.75">
      <c r="B37" s="162" t="s">
        <v>591</v>
      </c>
      <c r="C37" s="159"/>
      <c r="D37" s="161"/>
      <c r="E37" s="161"/>
      <c r="F37" s="161"/>
      <c r="G37" s="161"/>
    </row>
    <row r="38" spans="2:7" ht="12.75">
      <c r="B38" s="164"/>
      <c r="C38" s="159"/>
      <c r="D38" s="161"/>
      <c r="E38" s="161"/>
      <c r="F38" s="161"/>
      <c r="G38" s="161"/>
    </row>
    <row r="39" spans="2:7" ht="12.75">
      <c r="B39" s="163" t="s">
        <v>590</v>
      </c>
      <c r="C39" s="159"/>
      <c r="D39" s="161"/>
      <c r="E39" s="161"/>
      <c r="F39" s="161"/>
      <c r="G39" s="161"/>
    </row>
    <row r="40" spans="2:7" ht="12.75">
      <c r="B40" s="164"/>
      <c r="C40" s="159"/>
      <c r="D40" s="161"/>
      <c r="E40" s="161"/>
      <c r="F40" s="161"/>
      <c r="G40" s="161"/>
    </row>
    <row r="41" spans="2:7" ht="12.75">
      <c r="B41" s="163" t="s">
        <v>589</v>
      </c>
      <c r="C41" s="159"/>
      <c r="D41" s="161"/>
      <c r="E41" s="161"/>
      <c r="F41" s="161"/>
      <c r="G41" s="161"/>
    </row>
    <row r="42" spans="2:7" ht="12.75">
      <c r="B42" s="162" t="s">
        <v>588</v>
      </c>
      <c r="C42" s="159"/>
      <c r="D42" s="161"/>
      <c r="E42" s="161"/>
      <c r="F42" s="161"/>
      <c r="G42" s="161"/>
    </row>
    <row r="43" spans="2:7" ht="12.75">
      <c r="B43" s="162" t="s">
        <v>583</v>
      </c>
      <c r="C43" s="159"/>
      <c r="D43" s="161"/>
      <c r="E43" s="161"/>
      <c r="F43" s="161"/>
      <c r="G43" s="161"/>
    </row>
    <row r="44" spans="2:7" ht="12.75">
      <c r="B44" s="162" t="s">
        <v>582</v>
      </c>
      <c r="C44" s="159"/>
      <c r="D44" s="161"/>
      <c r="E44" s="161"/>
      <c r="F44" s="161"/>
      <c r="G44" s="161"/>
    </row>
    <row r="45" spans="2:7" ht="12.75">
      <c r="B45" s="164"/>
      <c r="C45" s="159"/>
      <c r="D45" s="161"/>
      <c r="E45" s="161"/>
      <c r="F45" s="161"/>
      <c r="G45" s="161"/>
    </row>
    <row r="46" spans="2:7" ht="25.5">
      <c r="B46" s="165" t="s">
        <v>587</v>
      </c>
      <c r="C46" s="159"/>
      <c r="D46" s="161"/>
      <c r="E46" s="161"/>
      <c r="F46" s="161"/>
      <c r="G46" s="161"/>
    </row>
    <row r="47" spans="2:7" ht="12.75">
      <c r="B47" s="162" t="s">
        <v>583</v>
      </c>
      <c r="C47" s="159"/>
      <c r="D47" s="161"/>
      <c r="E47" s="161"/>
      <c r="F47" s="161"/>
      <c r="G47" s="161"/>
    </row>
    <row r="48" spans="2:7" ht="12.75">
      <c r="B48" s="162" t="s">
        <v>582</v>
      </c>
      <c r="C48" s="159"/>
      <c r="D48" s="161"/>
      <c r="E48" s="161"/>
      <c r="F48" s="161"/>
      <c r="G48" s="161"/>
    </row>
    <row r="49" spans="2:7" ht="12.75">
      <c r="B49" s="164"/>
      <c r="C49" s="159"/>
      <c r="D49" s="161"/>
      <c r="E49" s="161"/>
      <c r="F49" s="161"/>
      <c r="G49" s="161"/>
    </row>
    <row r="50" spans="2:7" ht="12.75">
      <c r="B50" s="163" t="s">
        <v>586</v>
      </c>
      <c r="C50" s="159"/>
      <c r="D50" s="161"/>
      <c r="E50" s="161"/>
      <c r="F50" s="161"/>
      <c r="G50" s="161"/>
    </row>
    <row r="51" spans="2:7" ht="12.75">
      <c r="B51" s="162" t="s">
        <v>583</v>
      </c>
      <c r="C51" s="159"/>
      <c r="D51" s="161"/>
      <c r="E51" s="161"/>
      <c r="F51" s="161"/>
      <c r="G51" s="161"/>
    </row>
    <row r="52" spans="2:7" ht="12.75">
      <c r="B52" s="162" t="s">
        <v>582</v>
      </c>
      <c r="C52" s="159"/>
      <c r="D52" s="161"/>
      <c r="E52" s="161"/>
      <c r="F52" s="161"/>
      <c r="G52" s="161"/>
    </row>
    <row r="53" spans="2:7" ht="12.75">
      <c r="B53" s="162" t="s">
        <v>585</v>
      </c>
      <c r="C53" s="159"/>
      <c r="D53" s="161"/>
      <c r="E53" s="161"/>
      <c r="F53" s="161"/>
      <c r="G53" s="161"/>
    </row>
    <row r="54" spans="2:7" ht="12.75">
      <c r="B54" s="164"/>
      <c r="C54" s="159"/>
      <c r="D54" s="161"/>
      <c r="E54" s="161"/>
      <c r="F54" s="161"/>
      <c r="G54" s="161"/>
    </row>
    <row r="55" spans="2:7" ht="12.75">
      <c r="B55" s="163" t="s">
        <v>584</v>
      </c>
      <c r="C55" s="159"/>
      <c r="D55" s="161"/>
      <c r="E55" s="161"/>
      <c r="F55" s="161"/>
      <c r="G55" s="161"/>
    </row>
    <row r="56" spans="2:7" ht="12.75">
      <c r="B56" s="162" t="s">
        <v>583</v>
      </c>
      <c r="C56" s="159"/>
      <c r="D56" s="161"/>
      <c r="E56" s="161"/>
      <c r="F56" s="161"/>
      <c r="G56" s="161"/>
    </row>
    <row r="57" spans="2:7" ht="12.75">
      <c r="B57" s="162" t="s">
        <v>582</v>
      </c>
      <c r="C57" s="159"/>
      <c r="D57" s="161"/>
      <c r="E57" s="161"/>
      <c r="F57" s="161"/>
      <c r="G57" s="161"/>
    </row>
    <row r="58" spans="2:7" ht="12.75">
      <c r="B58" s="164"/>
      <c r="C58" s="159"/>
      <c r="D58" s="161"/>
      <c r="E58" s="161"/>
      <c r="F58" s="161"/>
      <c r="G58" s="161"/>
    </row>
    <row r="59" spans="2:7" ht="12.75">
      <c r="B59" s="163" t="s">
        <v>581</v>
      </c>
      <c r="C59" s="159"/>
      <c r="D59" s="161"/>
      <c r="E59" s="161"/>
      <c r="F59" s="161"/>
      <c r="G59" s="161"/>
    </row>
    <row r="60" spans="2:7" ht="12.75">
      <c r="B60" s="162" t="s">
        <v>580</v>
      </c>
      <c r="C60" s="159"/>
      <c r="D60" s="161"/>
      <c r="E60" s="161"/>
      <c r="F60" s="161"/>
      <c r="G60" s="161"/>
    </row>
    <row r="61" spans="2:7" ht="12.75">
      <c r="B61" s="162" t="s">
        <v>579</v>
      </c>
      <c r="C61" s="159"/>
      <c r="D61" s="161"/>
      <c r="E61" s="161"/>
      <c r="F61" s="161"/>
      <c r="G61" s="161"/>
    </row>
    <row r="62" spans="2:7" ht="12.75">
      <c r="B62" s="164"/>
      <c r="C62" s="159"/>
      <c r="D62" s="161"/>
      <c r="E62" s="161"/>
      <c r="F62" s="161"/>
      <c r="G62" s="161"/>
    </row>
    <row r="63" spans="2:7" ht="12.75">
      <c r="B63" s="163" t="s">
        <v>578</v>
      </c>
      <c r="C63" s="159"/>
      <c r="D63" s="161"/>
      <c r="E63" s="161"/>
      <c r="F63" s="161"/>
      <c r="G63" s="161"/>
    </row>
    <row r="64" spans="2:7" ht="12.75">
      <c r="B64" s="162" t="s">
        <v>577</v>
      </c>
      <c r="C64" s="159"/>
      <c r="D64" s="161"/>
      <c r="E64" s="161"/>
      <c r="F64" s="161"/>
      <c r="G64" s="161"/>
    </row>
    <row r="65" spans="2:7" ht="12.75">
      <c r="B65" s="160" t="s">
        <v>576</v>
      </c>
      <c r="C65" s="159"/>
      <c r="D65" s="159"/>
      <c r="E65" s="159"/>
      <c r="F65" s="159"/>
      <c r="G65" s="159"/>
    </row>
    <row r="66" spans="2:7" ht="13.5" thickBot="1">
      <c r="B66" s="158"/>
      <c r="C66" s="158"/>
      <c r="D66" s="158"/>
      <c r="E66" s="158"/>
      <c r="F66" s="158"/>
      <c r="G66" s="158"/>
    </row>
  </sheetData>
  <sheetProtection/>
  <mergeCells count="2">
    <mergeCell ref="B1:G1"/>
    <mergeCell ref="B2:G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7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7"/>
  <sheetViews>
    <sheetView view="pageBreakPreview" zoomScale="60" zoomScalePageLayoutView="0" workbookViewId="0" topLeftCell="A1">
      <selection activeCell="I70" sqref="I70"/>
    </sheetView>
  </sheetViews>
  <sheetFormatPr defaultColWidth="11.421875" defaultRowHeight="15"/>
  <cols>
    <col min="1" max="1" width="5.8515625" style="0" customWidth="1"/>
    <col min="2" max="2" width="5.7109375" style="0" customWidth="1"/>
    <col min="3" max="3" width="4.00390625" style="0" customWidth="1"/>
    <col min="4" max="4" width="40.00390625" style="0" customWidth="1"/>
    <col min="5" max="5" width="2.8515625" style="0" customWidth="1"/>
    <col min="6" max="6" width="24.57421875" style="0" customWidth="1"/>
    <col min="7" max="7" width="1.8515625" style="0" customWidth="1"/>
    <col min="8" max="8" width="22.8515625" style="0" customWidth="1"/>
    <col min="9" max="9" width="19.57421875" style="0" customWidth="1"/>
    <col min="10" max="10" width="16.28125" style="0" customWidth="1"/>
    <col min="11" max="11" width="18.140625" style="0" customWidth="1"/>
    <col min="12" max="12" width="25.28125" style="0" customWidth="1"/>
  </cols>
  <sheetData>
    <row r="1" spans="1:12" ht="15.75" thickBot="1">
      <c r="A1" s="174"/>
      <c r="B1" s="240"/>
      <c r="C1" s="174"/>
      <c r="D1" s="174"/>
      <c r="E1" s="174"/>
      <c r="F1" s="174"/>
      <c r="G1" s="174"/>
      <c r="H1" s="174"/>
      <c r="I1" s="174"/>
      <c r="J1" s="174"/>
      <c r="K1" s="174"/>
      <c r="L1" s="174"/>
    </row>
    <row r="2" spans="1:12" ht="15">
      <c r="A2" s="174"/>
      <c r="B2" s="20"/>
      <c r="C2" s="21"/>
      <c r="D2" s="21"/>
      <c r="E2" s="21"/>
      <c r="F2" s="21"/>
      <c r="G2" s="21"/>
      <c r="H2" s="21"/>
      <c r="I2" s="21"/>
      <c r="J2" s="21"/>
      <c r="K2" s="21"/>
      <c r="L2" s="22"/>
    </row>
    <row r="3" spans="1:12" ht="15">
      <c r="A3" s="174"/>
      <c r="B3" s="342" t="s">
        <v>728</v>
      </c>
      <c r="C3" s="343"/>
      <c r="D3" s="343"/>
      <c r="E3" s="343"/>
      <c r="F3" s="343"/>
      <c r="G3" s="343"/>
      <c r="H3" s="343"/>
      <c r="I3" s="343"/>
      <c r="J3" s="343"/>
      <c r="K3" s="343"/>
      <c r="L3" s="344"/>
    </row>
    <row r="4" spans="1:12" ht="15">
      <c r="A4" s="174"/>
      <c r="B4" s="342" t="s">
        <v>727</v>
      </c>
      <c r="C4" s="343"/>
      <c r="D4" s="343"/>
      <c r="E4" s="343"/>
      <c r="F4" s="343"/>
      <c r="G4" s="343"/>
      <c r="H4" s="343"/>
      <c r="I4" s="343"/>
      <c r="J4" s="343"/>
      <c r="K4" s="343"/>
      <c r="L4" s="344"/>
    </row>
    <row r="5" spans="1:12" ht="15">
      <c r="A5" s="174"/>
      <c r="B5" s="342" t="s">
        <v>726</v>
      </c>
      <c r="C5" s="343"/>
      <c r="D5" s="343"/>
      <c r="E5" s="343"/>
      <c r="F5" s="343"/>
      <c r="G5" s="343"/>
      <c r="H5" s="343"/>
      <c r="I5" s="343"/>
      <c r="J5" s="343"/>
      <c r="K5" s="343"/>
      <c r="L5" s="344"/>
    </row>
    <row r="6" spans="1:12" ht="15.75" thickBot="1">
      <c r="A6" s="174"/>
      <c r="B6" s="107"/>
      <c r="C6" s="207"/>
      <c r="D6" s="207"/>
      <c r="E6" s="207"/>
      <c r="F6" s="207"/>
      <c r="G6" s="207"/>
      <c r="H6" s="207"/>
      <c r="I6" s="207"/>
      <c r="J6" s="207"/>
      <c r="K6" s="207"/>
      <c r="L6" s="126"/>
    </row>
    <row r="7" spans="1:12" ht="15.75" thickBot="1">
      <c r="A7" s="174"/>
      <c r="B7" s="317" t="s">
        <v>725</v>
      </c>
      <c r="C7" s="318"/>
      <c r="D7" s="319"/>
      <c r="E7" s="354" t="s">
        <v>724</v>
      </c>
      <c r="F7" s="355"/>
      <c r="G7" s="355"/>
      <c r="H7" s="378"/>
      <c r="I7" s="377" t="s">
        <v>723</v>
      </c>
      <c r="J7" s="378"/>
      <c r="K7" s="319" t="s">
        <v>722</v>
      </c>
      <c r="L7" s="352" t="s">
        <v>721</v>
      </c>
    </row>
    <row r="8" spans="1:12" ht="15.75" thickBot="1">
      <c r="A8" s="174"/>
      <c r="B8" s="342"/>
      <c r="C8" s="343"/>
      <c r="D8" s="344"/>
      <c r="E8" s="354" t="s">
        <v>720</v>
      </c>
      <c r="F8" s="378"/>
      <c r="G8" s="377" t="s">
        <v>719</v>
      </c>
      <c r="H8" s="378"/>
      <c r="I8" s="239"/>
      <c r="J8" s="157"/>
      <c r="K8" s="344"/>
      <c r="L8" s="357"/>
    </row>
    <row r="9" spans="1:12" ht="26.25" thickBot="1">
      <c r="A9" s="174"/>
      <c r="B9" s="345"/>
      <c r="C9" s="346"/>
      <c r="D9" s="347"/>
      <c r="E9" s="238"/>
      <c r="F9" s="237" t="s">
        <v>718</v>
      </c>
      <c r="G9" s="237"/>
      <c r="H9" s="237" t="s">
        <v>717</v>
      </c>
      <c r="I9" s="236" t="s">
        <v>716</v>
      </c>
      <c r="J9" s="235" t="s">
        <v>715</v>
      </c>
      <c r="K9" s="347"/>
      <c r="L9" s="353"/>
    </row>
    <row r="10" spans="1:12" ht="15.75" thickBot="1">
      <c r="A10" s="174"/>
      <c r="B10" s="192" t="s">
        <v>714</v>
      </c>
      <c r="C10" s="191"/>
      <c r="D10" s="191"/>
      <c r="E10" s="191"/>
      <c r="F10" s="191"/>
      <c r="G10" s="191"/>
      <c r="H10" s="191"/>
      <c r="I10" s="234"/>
      <c r="J10" s="234"/>
      <c r="K10" s="234"/>
      <c r="L10" s="189"/>
    </row>
    <row r="11" spans="1:12" ht="15.75" thickBot="1">
      <c r="A11" s="174"/>
      <c r="B11" s="209" t="s">
        <v>629</v>
      </c>
      <c r="C11" s="208"/>
      <c r="D11" s="208"/>
      <c r="E11" s="208"/>
      <c r="F11" s="208"/>
      <c r="G11" s="208"/>
      <c r="H11" s="208"/>
      <c r="I11" s="207"/>
      <c r="J11" s="207"/>
      <c r="K11" s="207"/>
      <c r="L11" s="126"/>
    </row>
    <row r="12" spans="1:12" ht="16.5" customHeight="1" thickBot="1">
      <c r="A12" s="174"/>
      <c r="B12" s="185">
        <v>1</v>
      </c>
      <c r="C12" s="184" t="s">
        <v>713</v>
      </c>
      <c r="D12" s="183"/>
      <c r="E12" s="182"/>
      <c r="F12" s="182"/>
      <c r="G12" s="182"/>
      <c r="H12" s="182"/>
      <c r="I12" s="182"/>
      <c r="J12" s="182"/>
      <c r="K12" s="182"/>
      <c r="L12" s="181"/>
    </row>
    <row r="13" spans="1:12" ht="39" thickBot="1">
      <c r="A13" s="174"/>
      <c r="B13" s="180"/>
      <c r="C13" s="179" t="s">
        <v>627</v>
      </c>
      <c r="D13" s="226" t="s">
        <v>685</v>
      </c>
      <c r="E13" s="139"/>
      <c r="F13" s="203" t="s">
        <v>676</v>
      </c>
      <c r="G13" s="114"/>
      <c r="H13" s="202"/>
      <c r="I13" s="174"/>
      <c r="J13" s="218" t="s">
        <v>623</v>
      </c>
      <c r="K13" s="203" t="s">
        <v>663</v>
      </c>
      <c r="L13" s="202"/>
    </row>
    <row r="14" spans="1:12" ht="26.25" thickBot="1">
      <c r="A14" s="174"/>
      <c r="B14" s="180"/>
      <c r="C14" s="179" t="s">
        <v>625</v>
      </c>
      <c r="D14" s="226" t="s">
        <v>711</v>
      </c>
      <c r="E14" s="233"/>
      <c r="F14" s="199" t="s">
        <v>710</v>
      </c>
      <c r="G14" s="232"/>
      <c r="H14" s="198"/>
      <c r="I14" s="216"/>
      <c r="J14" s="215" t="s">
        <v>623</v>
      </c>
      <c r="K14" s="199" t="s">
        <v>663</v>
      </c>
      <c r="L14" s="198"/>
    </row>
    <row r="15" spans="1:12" ht="15.75" thickBot="1">
      <c r="A15" s="174"/>
      <c r="B15" s="180"/>
      <c r="C15" s="179" t="s">
        <v>650</v>
      </c>
      <c r="D15" s="226" t="s">
        <v>210</v>
      </c>
      <c r="E15" s="233"/>
      <c r="F15" s="199" t="s">
        <v>705</v>
      </c>
      <c r="G15" s="232"/>
      <c r="H15" s="198"/>
      <c r="I15" s="216"/>
      <c r="J15" s="215" t="s">
        <v>623</v>
      </c>
      <c r="K15" s="194" t="s">
        <v>663</v>
      </c>
      <c r="L15" s="198"/>
    </row>
    <row r="16" spans="1:12" ht="24.75" customHeight="1" thickBot="1">
      <c r="A16" s="174"/>
      <c r="B16" s="185">
        <v>2</v>
      </c>
      <c r="C16" s="184" t="s">
        <v>712</v>
      </c>
      <c r="D16" s="183"/>
      <c r="E16" s="196"/>
      <c r="F16" s="196"/>
      <c r="G16" s="196"/>
      <c r="H16" s="196"/>
      <c r="I16" s="196"/>
      <c r="J16" s="196"/>
      <c r="K16" s="182"/>
      <c r="L16" s="222"/>
    </row>
    <row r="17" spans="1:12" ht="39" thickBot="1">
      <c r="A17" s="174"/>
      <c r="B17" s="180"/>
      <c r="C17" s="179" t="s">
        <v>627</v>
      </c>
      <c r="D17" s="226" t="s">
        <v>685</v>
      </c>
      <c r="E17" s="218"/>
      <c r="F17" s="203" t="s">
        <v>676</v>
      </c>
      <c r="G17" s="202"/>
      <c r="H17" s="202"/>
      <c r="I17" s="174"/>
      <c r="J17" s="218" t="s">
        <v>623</v>
      </c>
      <c r="K17" s="203" t="s">
        <v>663</v>
      </c>
      <c r="L17" s="202"/>
    </row>
    <row r="18" spans="1:12" ht="26.25" thickBot="1">
      <c r="A18" s="174"/>
      <c r="B18" s="180"/>
      <c r="C18" s="179" t="s">
        <v>625</v>
      </c>
      <c r="D18" s="226" t="s">
        <v>711</v>
      </c>
      <c r="E18" s="215"/>
      <c r="F18" s="199" t="s">
        <v>710</v>
      </c>
      <c r="G18" s="198"/>
      <c r="H18" s="198"/>
      <c r="I18" s="216"/>
      <c r="J18" s="215" t="s">
        <v>623</v>
      </c>
      <c r="K18" s="199" t="s">
        <v>663</v>
      </c>
      <c r="L18" s="198"/>
    </row>
    <row r="19" spans="1:12" ht="15.75" thickBot="1">
      <c r="A19" s="174"/>
      <c r="B19" s="180"/>
      <c r="C19" s="179" t="s">
        <v>650</v>
      </c>
      <c r="D19" s="226" t="s">
        <v>210</v>
      </c>
      <c r="E19" s="215"/>
      <c r="F19" s="199" t="s">
        <v>705</v>
      </c>
      <c r="G19" s="198"/>
      <c r="H19" s="198"/>
      <c r="I19" s="216"/>
      <c r="J19" s="215" t="s">
        <v>623</v>
      </c>
      <c r="K19" s="194" t="s">
        <v>663</v>
      </c>
      <c r="L19" s="198"/>
    </row>
    <row r="20" spans="1:12" ht="16.5" customHeight="1" thickBot="1">
      <c r="A20" s="174"/>
      <c r="B20" s="185">
        <v>3</v>
      </c>
      <c r="C20" s="184" t="s">
        <v>709</v>
      </c>
      <c r="D20" s="183"/>
      <c r="E20" s="196"/>
      <c r="F20" s="196"/>
      <c r="G20" s="196"/>
      <c r="H20" s="196"/>
      <c r="I20" s="196"/>
      <c r="J20" s="196"/>
      <c r="K20" s="182"/>
      <c r="L20" s="222"/>
    </row>
    <row r="21" spans="1:12" ht="15.75" thickBot="1">
      <c r="A21" s="174"/>
      <c r="B21" s="180"/>
      <c r="C21" s="179" t="s">
        <v>627</v>
      </c>
      <c r="D21" s="226" t="s">
        <v>685</v>
      </c>
      <c r="E21" s="218"/>
      <c r="F21" s="203" t="s">
        <v>708</v>
      </c>
      <c r="G21" s="202"/>
      <c r="H21" s="202"/>
      <c r="I21" s="174"/>
      <c r="J21" s="218" t="s">
        <v>623</v>
      </c>
      <c r="K21" s="203" t="s">
        <v>704</v>
      </c>
      <c r="L21" s="202"/>
    </row>
    <row r="22" spans="1:12" ht="15.75" thickBot="1">
      <c r="A22" s="174"/>
      <c r="B22" s="180"/>
      <c r="C22" s="179" t="s">
        <v>625</v>
      </c>
      <c r="D22" s="226" t="s">
        <v>707</v>
      </c>
      <c r="E22" s="215"/>
      <c r="F22" s="199" t="s">
        <v>706</v>
      </c>
      <c r="G22" s="198"/>
      <c r="H22" s="198"/>
      <c r="I22" s="216"/>
      <c r="J22" s="215" t="s">
        <v>623</v>
      </c>
      <c r="K22" s="199" t="s">
        <v>704</v>
      </c>
      <c r="L22" s="198"/>
    </row>
    <row r="23" spans="1:12" ht="15.75" thickBot="1">
      <c r="A23" s="174"/>
      <c r="B23" s="180"/>
      <c r="C23" s="179" t="s">
        <v>650</v>
      </c>
      <c r="D23" s="226" t="s">
        <v>210</v>
      </c>
      <c r="E23" s="215"/>
      <c r="F23" s="199" t="s">
        <v>705</v>
      </c>
      <c r="G23" s="198"/>
      <c r="H23" s="198"/>
      <c r="I23" s="216"/>
      <c r="J23" s="215" t="s">
        <v>623</v>
      </c>
      <c r="K23" s="194" t="s">
        <v>704</v>
      </c>
      <c r="L23" s="198"/>
    </row>
    <row r="24" spans="1:12" ht="16.5" customHeight="1" thickBot="1">
      <c r="A24" s="174"/>
      <c r="B24" s="185">
        <v>4</v>
      </c>
      <c r="C24" s="184" t="s">
        <v>703</v>
      </c>
      <c r="D24" s="183"/>
      <c r="E24" s="196"/>
      <c r="F24" s="196"/>
      <c r="G24" s="196"/>
      <c r="H24" s="196"/>
      <c r="I24" s="196"/>
      <c r="J24" s="196"/>
      <c r="K24" s="182"/>
      <c r="L24" s="222"/>
    </row>
    <row r="25" spans="1:12" ht="15.75" thickBot="1">
      <c r="A25" s="174"/>
      <c r="B25" s="231"/>
      <c r="C25" s="230" t="s">
        <v>627</v>
      </c>
      <c r="D25" s="229" t="s">
        <v>702</v>
      </c>
      <c r="E25" s="182"/>
      <c r="F25" s="225"/>
      <c r="G25" s="182"/>
      <c r="H25" s="182"/>
      <c r="I25" s="182"/>
      <c r="J25" s="182"/>
      <c r="K25" s="182"/>
      <c r="L25" s="181"/>
    </row>
    <row r="26" spans="1:12" ht="15.75" thickBot="1">
      <c r="A26" s="174"/>
      <c r="B26" s="180"/>
      <c r="C26" s="179"/>
      <c r="D26" s="226" t="s">
        <v>701</v>
      </c>
      <c r="E26" s="218"/>
      <c r="F26" s="203" t="s">
        <v>683</v>
      </c>
      <c r="G26" s="202"/>
      <c r="H26" s="202"/>
      <c r="I26" s="174"/>
      <c r="J26" s="218" t="s">
        <v>623</v>
      </c>
      <c r="K26" s="203" t="s">
        <v>694</v>
      </c>
      <c r="L26" s="202"/>
    </row>
    <row r="27" spans="1:12" ht="15.75" thickBot="1">
      <c r="A27" s="174"/>
      <c r="B27" s="180"/>
      <c r="C27" s="179"/>
      <c r="D27" s="226" t="s">
        <v>700</v>
      </c>
      <c r="E27" s="215"/>
      <c r="F27" s="198" t="s">
        <v>682</v>
      </c>
      <c r="G27" s="198"/>
      <c r="H27" s="198"/>
      <c r="I27" s="216"/>
      <c r="J27" s="215" t="s">
        <v>623</v>
      </c>
      <c r="K27" s="199" t="s">
        <v>694</v>
      </c>
      <c r="L27" s="198"/>
    </row>
    <row r="28" spans="1:12" ht="39" thickBot="1">
      <c r="A28" s="174"/>
      <c r="B28" s="221"/>
      <c r="C28" s="179" t="s">
        <v>625</v>
      </c>
      <c r="D28" s="213" t="s">
        <v>699</v>
      </c>
      <c r="E28" s="200"/>
      <c r="F28" s="199" t="s">
        <v>695</v>
      </c>
      <c r="G28" s="228"/>
      <c r="H28" s="198"/>
      <c r="I28" s="216"/>
      <c r="J28" s="215" t="s">
        <v>623</v>
      </c>
      <c r="K28" s="199" t="s">
        <v>694</v>
      </c>
      <c r="L28" s="198"/>
    </row>
    <row r="29" spans="1:12" ht="26.25" thickBot="1">
      <c r="A29" s="174"/>
      <c r="B29" s="221"/>
      <c r="C29" s="179" t="s">
        <v>650</v>
      </c>
      <c r="D29" s="213" t="s">
        <v>698</v>
      </c>
      <c r="E29" s="195"/>
      <c r="F29" s="194" t="s">
        <v>697</v>
      </c>
      <c r="G29" s="222"/>
      <c r="H29" s="193"/>
      <c r="I29" s="212"/>
      <c r="J29" s="211" t="s">
        <v>623</v>
      </c>
      <c r="K29" s="194" t="s">
        <v>694</v>
      </c>
      <c r="L29" s="193"/>
    </row>
    <row r="30" spans="1:12" ht="39" thickBot="1">
      <c r="A30" s="174"/>
      <c r="B30" s="221"/>
      <c r="C30" s="179" t="s">
        <v>648</v>
      </c>
      <c r="D30" s="213" t="s">
        <v>696</v>
      </c>
      <c r="E30" s="224"/>
      <c r="F30" s="177" t="s">
        <v>695</v>
      </c>
      <c r="G30" s="181"/>
      <c r="H30" s="176"/>
      <c r="I30" s="227"/>
      <c r="J30" s="220" t="s">
        <v>623</v>
      </c>
      <c r="K30" s="177" t="s">
        <v>694</v>
      </c>
      <c r="L30" s="176"/>
    </row>
    <row r="31" spans="1:12" ht="15.75" thickBot="1">
      <c r="A31" s="174"/>
      <c r="B31" s="174"/>
      <c r="C31" s="174"/>
      <c r="D31" s="174"/>
      <c r="E31" s="174"/>
      <c r="F31" s="174"/>
      <c r="G31" s="174"/>
      <c r="H31" s="174"/>
      <c r="I31" s="174"/>
      <c r="J31" s="174"/>
      <c r="K31" s="174"/>
      <c r="L31" s="174"/>
    </row>
    <row r="32" spans="1:12" ht="15.75" thickBot="1">
      <c r="A32" s="174"/>
      <c r="B32" s="223">
        <v>5</v>
      </c>
      <c r="C32" s="184" t="s">
        <v>693</v>
      </c>
      <c r="D32" s="183"/>
      <c r="E32" s="196"/>
      <c r="F32" s="196"/>
      <c r="G32" s="196"/>
      <c r="H32" s="196"/>
      <c r="I32" s="196"/>
      <c r="J32" s="196"/>
      <c r="K32" s="196"/>
      <c r="L32" s="222"/>
    </row>
    <row r="33" spans="1:12" ht="15.75" thickBot="1">
      <c r="A33" s="174"/>
      <c r="B33" s="180"/>
      <c r="C33" s="179" t="s">
        <v>661</v>
      </c>
      <c r="D33" s="213" t="s">
        <v>689</v>
      </c>
      <c r="E33" s="218"/>
      <c r="F33" s="203" t="s">
        <v>692</v>
      </c>
      <c r="G33" s="202"/>
      <c r="H33" s="202"/>
      <c r="I33" s="174"/>
      <c r="J33" s="218" t="s">
        <v>623</v>
      </c>
      <c r="K33" s="203" t="s">
        <v>656</v>
      </c>
      <c r="L33" s="202"/>
    </row>
    <row r="34" spans="1:12" ht="26.25" thickBot="1">
      <c r="A34" s="174"/>
      <c r="B34" s="180"/>
      <c r="C34" s="179" t="s">
        <v>659</v>
      </c>
      <c r="D34" s="213" t="s">
        <v>210</v>
      </c>
      <c r="E34" s="215"/>
      <c r="F34" s="199" t="s">
        <v>692</v>
      </c>
      <c r="G34" s="198"/>
      <c r="H34" s="198"/>
      <c r="I34" s="216"/>
      <c r="J34" s="215" t="s">
        <v>623</v>
      </c>
      <c r="K34" s="194" t="s">
        <v>691</v>
      </c>
      <c r="L34" s="198"/>
    </row>
    <row r="35" spans="1:12" ht="15.75" thickBot="1">
      <c r="A35" s="174"/>
      <c r="B35" s="185">
        <v>6</v>
      </c>
      <c r="C35" s="184" t="s">
        <v>690</v>
      </c>
      <c r="D35" s="183"/>
      <c r="E35" s="196"/>
      <c r="F35" s="196"/>
      <c r="G35" s="196"/>
      <c r="H35" s="196"/>
      <c r="I35" s="196"/>
      <c r="J35" s="196"/>
      <c r="K35" s="182"/>
      <c r="L35" s="222"/>
    </row>
    <row r="36" spans="1:12" ht="15.75" thickBot="1">
      <c r="A36" s="174"/>
      <c r="B36" s="180"/>
      <c r="C36" s="179" t="s">
        <v>661</v>
      </c>
      <c r="D36" s="226" t="s">
        <v>689</v>
      </c>
      <c r="E36" s="218"/>
      <c r="F36" s="203" t="s">
        <v>688</v>
      </c>
      <c r="G36" s="202"/>
      <c r="H36" s="202"/>
      <c r="I36" s="174"/>
      <c r="J36" s="218" t="s">
        <v>623</v>
      </c>
      <c r="K36" s="177" t="s">
        <v>687</v>
      </c>
      <c r="L36" s="202"/>
    </row>
    <row r="37" spans="1:12" ht="16.5" customHeight="1" thickBot="1">
      <c r="A37" s="174"/>
      <c r="B37" s="185">
        <v>7</v>
      </c>
      <c r="C37" s="184" t="s">
        <v>686</v>
      </c>
      <c r="D37" s="183"/>
      <c r="E37" s="196"/>
      <c r="F37" s="196"/>
      <c r="G37" s="196"/>
      <c r="H37" s="196"/>
      <c r="I37" s="196"/>
      <c r="J37" s="196"/>
      <c r="K37" s="225"/>
      <c r="L37" s="222"/>
    </row>
    <row r="38" spans="1:12" ht="26.25" thickBot="1">
      <c r="A38" s="174"/>
      <c r="B38" s="180"/>
      <c r="C38" s="179" t="s">
        <v>661</v>
      </c>
      <c r="D38" s="213" t="s">
        <v>685</v>
      </c>
      <c r="E38" s="220"/>
      <c r="F38" s="177" t="s">
        <v>684</v>
      </c>
      <c r="G38" s="176"/>
      <c r="H38" s="176"/>
      <c r="I38" s="174"/>
      <c r="J38" s="220" t="s">
        <v>623</v>
      </c>
      <c r="K38" s="203" t="s">
        <v>681</v>
      </c>
      <c r="L38" s="202"/>
    </row>
    <row r="39" spans="1:12" ht="15.75" thickBot="1">
      <c r="A39" s="174"/>
      <c r="B39" s="180"/>
      <c r="C39" s="179" t="s">
        <v>659</v>
      </c>
      <c r="D39" s="213" t="s">
        <v>221</v>
      </c>
      <c r="E39" s="218"/>
      <c r="F39" s="203" t="s">
        <v>683</v>
      </c>
      <c r="G39" s="202"/>
      <c r="H39" s="202"/>
      <c r="I39" s="216"/>
      <c r="J39" s="218" t="s">
        <v>623</v>
      </c>
      <c r="K39" s="199" t="s">
        <v>681</v>
      </c>
      <c r="L39" s="198"/>
    </row>
    <row r="40" spans="1:12" ht="15.75" thickBot="1">
      <c r="A40" s="174"/>
      <c r="B40" s="180"/>
      <c r="C40" s="179" t="s">
        <v>650</v>
      </c>
      <c r="D40" s="213" t="s">
        <v>210</v>
      </c>
      <c r="E40" s="211"/>
      <c r="F40" s="194" t="s">
        <v>682</v>
      </c>
      <c r="G40" s="193"/>
      <c r="H40" s="193"/>
      <c r="I40" s="193"/>
      <c r="J40" s="193" t="s">
        <v>623</v>
      </c>
      <c r="K40" s="194" t="s">
        <v>681</v>
      </c>
      <c r="L40" s="193"/>
    </row>
    <row r="41" spans="1:12" ht="15.75" thickBot="1">
      <c r="A41" s="174"/>
      <c r="B41" s="209" t="s">
        <v>637</v>
      </c>
      <c r="C41" s="208"/>
      <c r="D41" s="208"/>
      <c r="E41" s="208"/>
      <c r="F41" s="208"/>
      <c r="G41" s="208"/>
      <c r="H41" s="208"/>
      <c r="I41" s="207"/>
      <c r="J41" s="207"/>
      <c r="K41" s="207"/>
      <c r="L41" s="126"/>
    </row>
    <row r="42" spans="1:12" ht="24.75" customHeight="1" thickBot="1">
      <c r="A42" s="174"/>
      <c r="B42" s="185">
        <v>1</v>
      </c>
      <c r="C42" s="184" t="s">
        <v>676</v>
      </c>
      <c r="D42" s="183"/>
      <c r="E42" s="182"/>
      <c r="F42" s="182"/>
      <c r="G42" s="182"/>
      <c r="H42" s="182"/>
      <c r="I42" s="182"/>
      <c r="J42" s="182"/>
      <c r="K42" s="182"/>
      <c r="L42" s="181"/>
    </row>
    <row r="43" spans="1:12" ht="39" thickBot="1">
      <c r="A43" s="174"/>
      <c r="B43" s="221"/>
      <c r="C43" s="179" t="s">
        <v>627</v>
      </c>
      <c r="D43" s="213" t="s">
        <v>680</v>
      </c>
      <c r="E43" s="220"/>
      <c r="F43" s="177" t="s">
        <v>676</v>
      </c>
      <c r="G43" s="176"/>
      <c r="H43" s="176"/>
      <c r="I43" s="205"/>
      <c r="J43" s="204"/>
      <c r="K43" s="203" t="s">
        <v>671</v>
      </c>
      <c r="L43" s="202"/>
    </row>
    <row r="44" spans="1:12" ht="39" thickBot="1">
      <c r="A44" s="174"/>
      <c r="B44" s="221"/>
      <c r="C44" s="179" t="s">
        <v>625</v>
      </c>
      <c r="D44" s="213" t="s">
        <v>679</v>
      </c>
      <c r="E44" s="220"/>
      <c r="F44" s="177" t="s">
        <v>678</v>
      </c>
      <c r="G44" s="176"/>
      <c r="H44" s="176"/>
      <c r="I44" s="201"/>
      <c r="J44" s="200"/>
      <c r="K44" s="199" t="s">
        <v>671</v>
      </c>
      <c r="L44" s="198"/>
    </row>
    <row r="45" spans="1:12" ht="39" thickBot="1">
      <c r="A45" s="174"/>
      <c r="B45" s="221"/>
      <c r="C45" s="179" t="s">
        <v>650</v>
      </c>
      <c r="D45" s="213" t="s">
        <v>677</v>
      </c>
      <c r="E45" s="220"/>
      <c r="F45" s="177" t="s">
        <v>676</v>
      </c>
      <c r="G45" s="176"/>
      <c r="H45" s="176"/>
      <c r="I45" s="201"/>
      <c r="J45" s="200"/>
      <c r="K45" s="199" t="s">
        <v>671</v>
      </c>
      <c r="L45" s="198"/>
    </row>
    <row r="46" spans="1:12" ht="39" thickBot="1">
      <c r="A46" s="174"/>
      <c r="B46" s="221"/>
      <c r="C46" s="179" t="s">
        <v>648</v>
      </c>
      <c r="D46" s="213" t="s">
        <v>675</v>
      </c>
      <c r="E46" s="220"/>
      <c r="F46" s="177" t="s">
        <v>674</v>
      </c>
      <c r="G46" s="176"/>
      <c r="H46" s="176"/>
      <c r="I46" s="201"/>
      <c r="J46" s="200"/>
      <c r="K46" s="199" t="s">
        <v>671</v>
      </c>
      <c r="L46" s="198"/>
    </row>
    <row r="47" spans="1:12" ht="26.25" thickBot="1">
      <c r="A47" s="174"/>
      <c r="B47" s="221"/>
      <c r="C47" s="179" t="s">
        <v>645</v>
      </c>
      <c r="D47" s="213" t="s">
        <v>673</v>
      </c>
      <c r="E47" s="220"/>
      <c r="F47" s="177" t="s">
        <v>672</v>
      </c>
      <c r="G47" s="176"/>
      <c r="H47" s="176"/>
      <c r="I47" s="201"/>
      <c r="J47" s="200"/>
      <c r="K47" s="194" t="s">
        <v>671</v>
      </c>
      <c r="L47" s="198"/>
    </row>
    <row r="48" spans="1:12" ht="24.75" customHeight="1" thickBot="1">
      <c r="A48" s="174"/>
      <c r="B48" s="185">
        <v>2</v>
      </c>
      <c r="C48" s="184" t="s">
        <v>670</v>
      </c>
      <c r="D48" s="183"/>
      <c r="E48" s="182"/>
      <c r="F48" s="182"/>
      <c r="G48" s="182"/>
      <c r="H48" s="182"/>
      <c r="I48" s="196"/>
      <c r="J48" s="196"/>
      <c r="K48" s="182"/>
      <c r="L48" s="222"/>
    </row>
    <row r="49" spans="1:12" ht="39" thickBot="1">
      <c r="A49" s="174"/>
      <c r="B49" s="221"/>
      <c r="C49" s="179" t="s">
        <v>627</v>
      </c>
      <c r="D49" s="213" t="s">
        <v>669</v>
      </c>
      <c r="E49" s="220"/>
      <c r="F49" s="177" t="s">
        <v>666</v>
      </c>
      <c r="G49" s="176"/>
      <c r="H49" s="176"/>
      <c r="I49" s="205"/>
      <c r="J49" s="204"/>
      <c r="K49" s="202" t="s">
        <v>663</v>
      </c>
      <c r="L49" s="202"/>
    </row>
    <row r="50" spans="1:12" ht="39" thickBot="1">
      <c r="A50" s="174"/>
      <c r="B50" s="221"/>
      <c r="C50" s="179" t="s">
        <v>625</v>
      </c>
      <c r="D50" s="213" t="s">
        <v>668</v>
      </c>
      <c r="E50" s="220"/>
      <c r="F50" s="177" t="s">
        <v>666</v>
      </c>
      <c r="G50" s="176"/>
      <c r="H50" s="176"/>
      <c r="I50" s="201"/>
      <c r="J50" s="200"/>
      <c r="K50" s="198" t="s">
        <v>663</v>
      </c>
      <c r="L50" s="198"/>
    </row>
    <row r="51" spans="1:12" ht="39" thickBot="1">
      <c r="A51" s="174"/>
      <c r="B51" s="221"/>
      <c r="C51" s="179" t="s">
        <v>650</v>
      </c>
      <c r="D51" s="213" t="s">
        <v>667</v>
      </c>
      <c r="E51" s="220"/>
      <c r="F51" s="177" t="s">
        <v>666</v>
      </c>
      <c r="G51" s="176"/>
      <c r="H51" s="176"/>
      <c r="I51" s="196"/>
      <c r="J51" s="195"/>
      <c r="K51" s="193" t="s">
        <v>663</v>
      </c>
      <c r="L51" s="193"/>
    </row>
    <row r="52" spans="1:12" ht="39" thickBot="1">
      <c r="A52" s="174"/>
      <c r="B52" s="221"/>
      <c r="C52" s="179" t="s">
        <v>648</v>
      </c>
      <c r="D52" s="213" t="s">
        <v>665</v>
      </c>
      <c r="E52" s="220"/>
      <c r="F52" s="176" t="s">
        <v>664</v>
      </c>
      <c r="G52" s="176"/>
      <c r="H52" s="176"/>
      <c r="I52" s="182"/>
      <c r="J52" s="224"/>
      <c r="K52" s="176" t="s">
        <v>663</v>
      </c>
      <c r="L52" s="176"/>
    </row>
    <row r="53" spans="1:12" ht="15.75" thickBot="1">
      <c r="A53" s="174"/>
      <c r="B53" s="174"/>
      <c r="C53" s="174"/>
      <c r="D53" s="174"/>
      <c r="E53" s="174"/>
      <c r="F53" s="174"/>
      <c r="G53" s="174"/>
      <c r="H53" s="174"/>
      <c r="I53" s="174"/>
      <c r="J53" s="174"/>
      <c r="K53" s="174"/>
      <c r="L53" s="174"/>
    </row>
    <row r="54" spans="1:12" ht="15.75" thickBot="1">
      <c r="A54" s="174"/>
      <c r="B54" s="223">
        <v>3</v>
      </c>
      <c r="C54" s="183" t="s">
        <v>662</v>
      </c>
      <c r="D54" s="183"/>
      <c r="E54" s="196"/>
      <c r="F54" s="196"/>
      <c r="G54" s="196"/>
      <c r="H54" s="196"/>
      <c r="I54" s="196"/>
      <c r="J54" s="196"/>
      <c r="K54" s="196"/>
      <c r="L54" s="222"/>
    </row>
    <row r="55" spans="1:12" ht="15.75" thickBot="1">
      <c r="A55" s="174"/>
      <c r="B55" s="221"/>
      <c r="C55" s="179" t="s">
        <v>661</v>
      </c>
      <c r="D55" s="213" t="s">
        <v>660</v>
      </c>
      <c r="E55" s="220"/>
      <c r="F55" s="177" t="s">
        <v>657</v>
      </c>
      <c r="G55" s="176"/>
      <c r="H55" s="176"/>
      <c r="I55" s="205"/>
      <c r="J55" s="204"/>
      <c r="K55" s="203" t="s">
        <v>656</v>
      </c>
      <c r="L55" s="202"/>
    </row>
    <row r="56" spans="1:12" ht="26.25" thickBot="1">
      <c r="A56" s="174"/>
      <c r="B56" s="221"/>
      <c r="C56" s="179" t="s">
        <v>659</v>
      </c>
      <c r="D56" s="213" t="s">
        <v>658</v>
      </c>
      <c r="E56" s="220"/>
      <c r="F56" s="177" t="s">
        <v>657</v>
      </c>
      <c r="G56" s="176"/>
      <c r="H56" s="176"/>
      <c r="I56" s="196"/>
      <c r="J56" s="195"/>
      <c r="K56" s="194" t="s">
        <v>656</v>
      </c>
      <c r="L56" s="193"/>
    </row>
    <row r="57" spans="1:12" ht="15.75" thickBot="1">
      <c r="A57" s="174"/>
      <c r="B57" s="219"/>
      <c r="C57" s="174"/>
      <c r="D57" s="174"/>
      <c r="E57" s="174"/>
      <c r="F57" s="174"/>
      <c r="G57" s="174"/>
      <c r="H57" s="174"/>
      <c r="I57" s="174"/>
      <c r="J57" s="174"/>
      <c r="K57" s="174"/>
      <c r="L57" s="202"/>
    </row>
    <row r="58" spans="1:12" ht="15.75" thickBot="1">
      <c r="A58" s="174"/>
      <c r="B58" s="192" t="s">
        <v>655</v>
      </c>
      <c r="C58" s="191"/>
      <c r="D58" s="191"/>
      <c r="E58" s="191"/>
      <c r="F58" s="191"/>
      <c r="G58" s="191"/>
      <c r="H58" s="191"/>
      <c r="I58" s="191"/>
      <c r="J58" s="191"/>
      <c r="K58" s="191"/>
      <c r="L58" s="190"/>
    </row>
    <row r="59" spans="1:12" ht="15.75" thickBot="1">
      <c r="A59" s="174"/>
      <c r="B59" s="209" t="s">
        <v>629</v>
      </c>
      <c r="C59" s="208"/>
      <c r="D59" s="208"/>
      <c r="E59" s="208"/>
      <c r="F59" s="208"/>
      <c r="G59" s="208"/>
      <c r="H59" s="208"/>
      <c r="I59" s="207"/>
      <c r="J59" s="207"/>
      <c r="K59" s="207"/>
      <c r="L59" s="126"/>
    </row>
    <row r="60" spans="1:12" ht="16.5" customHeight="1" thickBot="1">
      <c r="A60" s="174"/>
      <c r="B60" s="185">
        <v>1</v>
      </c>
      <c r="C60" s="184" t="s">
        <v>654</v>
      </c>
      <c r="D60" s="183"/>
      <c r="E60" s="182"/>
      <c r="F60" s="182"/>
      <c r="G60" s="182"/>
      <c r="H60" s="182"/>
      <c r="I60" s="182"/>
      <c r="J60" s="182"/>
      <c r="K60" s="182"/>
      <c r="L60" s="181"/>
    </row>
    <row r="61" spans="1:12" ht="15.75" thickBot="1">
      <c r="A61" s="174"/>
      <c r="B61" s="180"/>
      <c r="C61" s="179" t="s">
        <v>627</v>
      </c>
      <c r="D61" s="217" t="s">
        <v>653</v>
      </c>
      <c r="E61" s="197"/>
      <c r="F61" s="203" t="s">
        <v>652</v>
      </c>
      <c r="G61" s="202"/>
      <c r="H61" s="202"/>
      <c r="I61" s="174"/>
      <c r="J61" s="218" t="s">
        <v>623</v>
      </c>
      <c r="K61" s="203" t="s">
        <v>638</v>
      </c>
      <c r="L61" s="202"/>
    </row>
    <row r="62" spans="1:12" ht="26.25" thickBot="1">
      <c r="A62" s="174"/>
      <c r="B62" s="180"/>
      <c r="C62" s="179" t="s">
        <v>625</v>
      </c>
      <c r="D62" s="217" t="s">
        <v>651</v>
      </c>
      <c r="E62" s="197"/>
      <c r="F62" s="199" t="s">
        <v>646</v>
      </c>
      <c r="G62" s="198"/>
      <c r="H62" s="198"/>
      <c r="I62" s="216"/>
      <c r="J62" s="215" t="s">
        <v>623</v>
      </c>
      <c r="K62" s="199" t="s">
        <v>638</v>
      </c>
      <c r="L62" s="198"/>
    </row>
    <row r="63" spans="1:12" ht="26.25" thickBot="1">
      <c r="A63" s="174"/>
      <c r="B63" s="180"/>
      <c r="C63" s="179" t="s">
        <v>650</v>
      </c>
      <c r="D63" s="217" t="s">
        <v>649</v>
      </c>
      <c r="E63" s="197"/>
      <c r="F63" s="199" t="s">
        <v>646</v>
      </c>
      <c r="G63" s="198"/>
      <c r="H63" s="198"/>
      <c r="I63" s="216"/>
      <c r="J63" s="215" t="s">
        <v>623</v>
      </c>
      <c r="K63" s="199" t="s">
        <v>638</v>
      </c>
      <c r="L63" s="198"/>
    </row>
    <row r="64" spans="1:12" ht="26.25" thickBot="1">
      <c r="A64" s="174"/>
      <c r="B64" s="180"/>
      <c r="C64" s="179" t="s">
        <v>648</v>
      </c>
      <c r="D64" s="217" t="s">
        <v>647</v>
      </c>
      <c r="E64" s="197"/>
      <c r="F64" s="199" t="s">
        <v>646</v>
      </c>
      <c r="G64" s="198"/>
      <c r="H64" s="198"/>
      <c r="I64" s="216"/>
      <c r="J64" s="215" t="s">
        <v>623</v>
      </c>
      <c r="K64" s="199" t="s">
        <v>638</v>
      </c>
      <c r="L64" s="198"/>
    </row>
    <row r="65" spans="1:12" ht="39" thickBot="1">
      <c r="A65" s="174"/>
      <c r="B65" s="180"/>
      <c r="C65" s="179" t="s">
        <v>645</v>
      </c>
      <c r="D65" s="213" t="s">
        <v>644</v>
      </c>
      <c r="E65" s="211"/>
      <c r="F65" s="194"/>
      <c r="G65" s="193"/>
      <c r="H65" s="193"/>
      <c r="I65" s="212"/>
      <c r="J65" s="211" t="s">
        <v>623</v>
      </c>
      <c r="K65" s="194" t="s">
        <v>643</v>
      </c>
      <c r="L65" s="193"/>
    </row>
    <row r="66" spans="1:12" ht="51.75" thickBot="1">
      <c r="A66" s="174"/>
      <c r="B66" s="180"/>
      <c r="C66" s="179" t="s">
        <v>642</v>
      </c>
      <c r="D66" s="213" t="s">
        <v>641</v>
      </c>
      <c r="E66" s="211"/>
      <c r="F66" s="194"/>
      <c r="G66" s="193"/>
      <c r="H66" s="193"/>
      <c r="I66" s="212"/>
      <c r="J66" s="211" t="s">
        <v>623</v>
      </c>
      <c r="K66" s="214" t="s">
        <v>638</v>
      </c>
      <c r="L66" s="193"/>
    </row>
    <row r="67" spans="1:12" ht="51.75" thickBot="1">
      <c r="A67" s="174"/>
      <c r="B67" s="180"/>
      <c r="C67" s="179" t="s">
        <v>640</v>
      </c>
      <c r="D67" s="213" t="s">
        <v>639</v>
      </c>
      <c r="E67" s="211"/>
      <c r="F67" s="194"/>
      <c r="G67" s="193"/>
      <c r="H67" s="193"/>
      <c r="I67" s="212"/>
      <c r="J67" s="211" t="s">
        <v>623</v>
      </c>
      <c r="K67" s="210" t="s">
        <v>638</v>
      </c>
      <c r="L67" s="193"/>
    </row>
    <row r="68" spans="1:12" ht="15.75" thickBot="1">
      <c r="A68" s="174"/>
      <c r="B68" s="209" t="s">
        <v>637</v>
      </c>
      <c r="C68" s="208"/>
      <c r="D68" s="208"/>
      <c r="E68" s="208"/>
      <c r="F68" s="208"/>
      <c r="G68" s="208"/>
      <c r="H68" s="208"/>
      <c r="I68" s="207"/>
      <c r="J68" s="207"/>
      <c r="K68" s="207"/>
      <c r="L68" s="126"/>
    </row>
    <row r="69" spans="1:12" ht="33" customHeight="1" thickBot="1">
      <c r="A69" s="174"/>
      <c r="B69" s="180">
        <v>1</v>
      </c>
      <c r="C69" s="379" t="s">
        <v>636</v>
      </c>
      <c r="D69" s="379"/>
      <c r="E69" s="206"/>
      <c r="F69" s="203" t="s">
        <v>632</v>
      </c>
      <c r="G69" s="202"/>
      <c r="H69" s="202"/>
      <c r="I69" s="205"/>
      <c r="J69" s="204"/>
      <c r="K69" s="203" t="s">
        <v>634</v>
      </c>
      <c r="L69" s="202"/>
    </row>
    <row r="70" spans="1:12" ht="33" customHeight="1" thickBot="1">
      <c r="A70" s="174"/>
      <c r="B70" s="180">
        <v>2</v>
      </c>
      <c r="C70" s="379" t="s">
        <v>635</v>
      </c>
      <c r="D70" s="380"/>
      <c r="E70" s="197"/>
      <c r="F70" s="199" t="s">
        <v>632</v>
      </c>
      <c r="G70" s="198"/>
      <c r="H70" s="198"/>
      <c r="I70" s="201"/>
      <c r="J70" s="200"/>
      <c r="K70" s="199" t="s">
        <v>634</v>
      </c>
      <c r="L70" s="198"/>
    </row>
    <row r="71" spans="1:12" ht="24.75" customHeight="1" thickBot="1">
      <c r="A71" s="174"/>
      <c r="B71" s="180">
        <v>3</v>
      </c>
      <c r="C71" s="379" t="s">
        <v>633</v>
      </c>
      <c r="D71" s="380"/>
      <c r="E71" s="197"/>
      <c r="F71" s="194" t="s">
        <v>632</v>
      </c>
      <c r="G71" s="193"/>
      <c r="H71" s="193"/>
      <c r="I71" s="196"/>
      <c r="J71" s="195"/>
      <c r="K71" s="194" t="s">
        <v>631</v>
      </c>
      <c r="L71" s="193"/>
    </row>
    <row r="72" spans="1:12" ht="15.75" thickBot="1">
      <c r="A72" s="174"/>
      <c r="B72" s="192" t="s">
        <v>630</v>
      </c>
      <c r="C72" s="191"/>
      <c r="D72" s="191"/>
      <c r="E72" s="191"/>
      <c r="F72" s="191"/>
      <c r="G72" s="191"/>
      <c r="H72" s="190"/>
      <c r="I72" s="189"/>
      <c r="J72" s="189"/>
      <c r="K72" s="189"/>
      <c r="L72" s="189"/>
    </row>
    <row r="73" spans="1:12" ht="15.75" thickBot="1">
      <c r="A73" s="174"/>
      <c r="B73" s="188" t="s">
        <v>629</v>
      </c>
      <c r="C73" s="187"/>
      <c r="D73" s="187"/>
      <c r="E73" s="187"/>
      <c r="F73" s="187"/>
      <c r="G73" s="187"/>
      <c r="H73" s="187"/>
      <c r="I73" s="187"/>
      <c r="J73" s="187"/>
      <c r="K73" s="187"/>
      <c r="L73" s="186"/>
    </row>
    <row r="74" spans="1:12" ht="15.75" thickBot="1">
      <c r="A74" s="174"/>
      <c r="B74" s="185">
        <v>1</v>
      </c>
      <c r="C74" s="184" t="s">
        <v>628</v>
      </c>
      <c r="D74" s="183"/>
      <c r="E74" s="182"/>
      <c r="F74" s="182"/>
      <c r="G74" s="182"/>
      <c r="H74" s="182"/>
      <c r="I74" s="182"/>
      <c r="J74" s="182"/>
      <c r="K74" s="182"/>
      <c r="L74" s="181"/>
    </row>
    <row r="75" spans="1:12" ht="15.75" thickBot="1">
      <c r="A75" s="174"/>
      <c r="B75" s="180"/>
      <c r="C75" s="179" t="s">
        <v>627</v>
      </c>
      <c r="D75" s="178" t="s">
        <v>626</v>
      </c>
      <c r="E75" s="176"/>
      <c r="F75" s="176"/>
      <c r="G75" s="176"/>
      <c r="H75" s="176"/>
      <c r="I75" s="176"/>
      <c r="J75" s="176" t="s">
        <v>623</v>
      </c>
      <c r="K75" s="177" t="s">
        <v>622</v>
      </c>
      <c r="L75" s="176"/>
    </row>
    <row r="76" spans="1:12" ht="15.75" thickBot="1">
      <c r="A76" s="174"/>
      <c r="B76" s="180"/>
      <c r="C76" s="179" t="s">
        <v>625</v>
      </c>
      <c r="D76" s="178" t="s">
        <v>624</v>
      </c>
      <c r="E76" s="176"/>
      <c r="F76" s="176"/>
      <c r="G76" s="176"/>
      <c r="H76" s="176"/>
      <c r="I76" s="176"/>
      <c r="J76" s="176" t="s">
        <v>623</v>
      </c>
      <c r="K76" s="177" t="s">
        <v>622</v>
      </c>
      <c r="L76" s="176"/>
    </row>
    <row r="77" spans="1:12" ht="15">
      <c r="A77" s="174"/>
      <c r="B77" s="175"/>
      <c r="C77" s="174"/>
      <c r="D77" s="174"/>
      <c r="E77" s="174"/>
      <c r="F77" s="174"/>
      <c r="G77" s="174"/>
      <c r="H77" s="174"/>
      <c r="I77" s="174"/>
      <c r="J77" s="174"/>
      <c r="K77" s="174"/>
      <c r="L77" s="174"/>
    </row>
  </sheetData>
  <sheetProtection/>
  <mergeCells count="13">
    <mergeCell ref="C70:D70"/>
    <mergeCell ref="C71:D71"/>
    <mergeCell ref="E8:F8"/>
    <mergeCell ref="G8:H8"/>
    <mergeCell ref="B7:D9"/>
    <mergeCell ref="E7:H7"/>
    <mergeCell ref="I7:J7"/>
    <mergeCell ref="K7:K9"/>
    <mergeCell ref="L7:L9"/>
    <mergeCell ref="C69:D69"/>
    <mergeCell ref="B3:L3"/>
    <mergeCell ref="B4:L4"/>
    <mergeCell ref="B5:L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48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3:L78"/>
  <sheetViews>
    <sheetView view="pageBreakPreview" zoomScale="60" zoomScalePageLayoutView="0" workbookViewId="0" topLeftCell="A1">
      <selection activeCell="I70" sqref="I70"/>
    </sheetView>
  </sheetViews>
  <sheetFormatPr defaultColWidth="11.421875" defaultRowHeight="15"/>
  <sheetData>
    <row r="3" ht="15">
      <c r="B3" s="310" t="s">
        <v>731</v>
      </c>
    </row>
    <row r="4" ht="15.75" thickBot="1">
      <c r="B4" s="309" t="s">
        <v>730</v>
      </c>
    </row>
    <row r="5" spans="2:12" ht="15">
      <c r="B5" s="381"/>
      <c r="C5" s="382"/>
      <c r="D5" s="382"/>
      <c r="E5" s="382"/>
      <c r="F5" s="382"/>
      <c r="G5" s="382"/>
      <c r="H5" s="382"/>
      <c r="I5" s="382"/>
      <c r="J5" s="382"/>
      <c r="K5" s="382"/>
      <c r="L5" s="383"/>
    </row>
    <row r="6" spans="2:12" ht="15">
      <c r="B6" s="384" t="s">
        <v>728</v>
      </c>
      <c r="C6" s="385"/>
      <c r="D6" s="385"/>
      <c r="E6" s="385"/>
      <c r="F6" s="385"/>
      <c r="G6" s="385"/>
      <c r="H6" s="385"/>
      <c r="I6" s="385"/>
      <c r="J6" s="385"/>
      <c r="K6" s="385"/>
      <c r="L6" s="386"/>
    </row>
    <row r="7" spans="2:12" ht="15">
      <c r="B7" s="384" t="s">
        <v>727</v>
      </c>
      <c r="C7" s="385"/>
      <c r="D7" s="385"/>
      <c r="E7" s="385"/>
      <c r="F7" s="385"/>
      <c r="G7" s="385"/>
      <c r="H7" s="385"/>
      <c r="I7" s="385"/>
      <c r="J7" s="385"/>
      <c r="K7" s="385"/>
      <c r="L7" s="386"/>
    </row>
    <row r="8" spans="2:12" ht="15">
      <c r="B8" s="384" t="s">
        <v>726</v>
      </c>
      <c r="C8" s="385"/>
      <c r="D8" s="385"/>
      <c r="E8" s="385"/>
      <c r="F8" s="385"/>
      <c r="G8" s="385"/>
      <c r="H8" s="385"/>
      <c r="I8" s="385"/>
      <c r="J8" s="385"/>
      <c r="K8" s="385"/>
      <c r="L8" s="386"/>
    </row>
    <row r="9" spans="2:12" ht="15.75" thickBot="1">
      <c r="B9" s="387"/>
      <c r="C9" s="388"/>
      <c r="D9" s="388"/>
      <c r="E9" s="388"/>
      <c r="F9" s="388"/>
      <c r="G9" s="388"/>
      <c r="H9" s="388"/>
      <c r="I9" s="388"/>
      <c r="J9" s="388"/>
      <c r="K9" s="388"/>
      <c r="L9" s="389"/>
    </row>
    <row r="10" spans="2:12" ht="15.75" thickBot="1">
      <c r="B10" s="390" t="s">
        <v>725</v>
      </c>
      <c r="C10" s="391"/>
      <c r="D10" s="392"/>
      <c r="E10" s="399" t="s">
        <v>724</v>
      </c>
      <c r="F10" s="400"/>
      <c r="G10" s="400"/>
      <c r="H10" s="401"/>
      <c r="I10" s="402" t="s">
        <v>723</v>
      </c>
      <c r="J10" s="401"/>
      <c r="K10" s="403" t="s">
        <v>722</v>
      </c>
      <c r="L10" s="406" t="s">
        <v>721</v>
      </c>
    </row>
    <row r="11" spans="2:12" ht="15.75" thickBot="1">
      <c r="B11" s="393"/>
      <c r="C11" s="394"/>
      <c r="D11" s="395"/>
      <c r="E11" s="409" t="s">
        <v>720</v>
      </c>
      <c r="F11" s="410"/>
      <c r="G11" s="411" t="s">
        <v>719</v>
      </c>
      <c r="H11" s="410"/>
      <c r="I11" s="308"/>
      <c r="J11" s="308"/>
      <c r="K11" s="404"/>
      <c r="L11" s="407"/>
    </row>
    <row r="12" spans="2:12" ht="25.5" thickBot="1">
      <c r="B12" s="396"/>
      <c r="C12" s="397"/>
      <c r="D12" s="398"/>
      <c r="E12" s="307"/>
      <c r="F12" s="306" t="s">
        <v>718</v>
      </c>
      <c r="G12" s="306"/>
      <c r="H12" s="306" t="s">
        <v>717</v>
      </c>
      <c r="I12" s="305" t="s">
        <v>716</v>
      </c>
      <c r="J12" s="304" t="s">
        <v>715</v>
      </c>
      <c r="K12" s="405"/>
      <c r="L12" s="408"/>
    </row>
    <row r="13" spans="2:12" ht="15.75" thickBot="1">
      <c r="B13" s="412" t="s">
        <v>714</v>
      </c>
      <c r="C13" s="413"/>
      <c r="D13" s="413"/>
      <c r="E13" s="413"/>
      <c r="F13" s="413"/>
      <c r="G13" s="413"/>
      <c r="H13" s="413"/>
      <c r="I13" s="303"/>
      <c r="J13" s="303"/>
      <c r="K13" s="303"/>
      <c r="L13" s="302"/>
    </row>
    <row r="14" spans="2:12" ht="15.75" thickBot="1">
      <c r="B14" s="414" t="s">
        <v>629</v>
      </c>
      <c r="C14" s="415"/>
      <c r="D14" s="415"/>
      <c r="E14" s="415"/>
      <c r="F14" s="415"/>
      <c r="G14" s="415"/>
      <c r="H14" s="415"/>
      <c r="I14" s="269"/>
      <c r="J14" s="269"/>
      <c r="K14" s="269"/>
      <c r="L14" s="268"/>
    </row>
    <row r="15" spans="2:12" ht="16.5" customHeight="1" thickBot="1">
      <c r="B15" s="251">
        <v>1</v>
      </c>
      <c r="C15" s="416" t="s">
        <v>713</v>
      </c>
      <c r="D15" s="416"/>
      <c r="E15" s="249"/>
      <c r="F15" s="250"/>
      <c r="G15" s="249"/>
      <c r="H15" s="250"/>
      <c r="I15" s="249"/>
      <c r="J15" s="249"/>
      <c r="K15" s="249"/>
      <c r="L15" s="248"/>
    </row>
    <row r="16" spans="2:12" ht="33.75" thickBot="1">
      <c r="B16" s="247"/>
      <c r="C16" s="246" t="s">
        <v>627</v>
      </c>
      <c r="D16" s="273" t="s">
        <v>685</v>
      </c>
      <c r="E16" s="277"/>
      <c r="F16" s="279" t="s">
        <v>676</v>
      </c>
      <c r="G16" s="263"/>
      <c r="H16" s="266"/>
      <c r="I16" s="278"/>
      <c r="J16" s="277" t="s">
        <v>623</v>
      </c>
      <c r="K16" s="263" t="s">
        <v>663</v>
      </c>
      <c r="L16" s="263"/>
    </row>
    <row r="17" spans="2:12" ht="25.5" thickBot="1">
      <c r="B17" s="247"/>
      <c r="C17" s="246" t="s">
        <v>625</v>
      </c>
      <c r="D17" s="273" t="s">
        <v>221</v>
      </c>
      <c r="E17" s="274"/>
      <c r="F17" s="276" t="s">
        <v>710</v>
      </c>
      <c r="G17" s="258"/>
      <c r="H17" s="261"/>
      <c r="I17" s="275"/>
      <c r="J17" s="274" t="s">
        <v>623</v>
      </c>
      <c r="K17" s="258" t="s">
        <v>663</v>
      </c>
      <c r="L17" s="258"/>
    </row>
    <row r="18" spans="2:12" ht="17.25" thickBot="1">
      <c r="B18" s="247"/>
      <c r="C18" s="246" t="s">
        <v>650</v>
      </c>
      <c r="D18" s="273" t="s">
        <v>729</v>
      </c>
      <c r="E18" s="274"/>
      <c r="F18" s="276" t="s">
        <v>705</v>
      </c>
      <c r="G18" s="258"/>
      <c r="H18" s="261"/>
      <c r="I18" s="275"/>
      <c r="J18" s="274" t="s">
        <v>623</v>
      </c>
      <c r="K18" s="253" t="s">
        <v>663</v>
      </c>
      <c r="L18" s="258"/>
    </row>
    <row r="19" spans="2:12" ht="24.75" customHeight="1" thickBot="1">
      <c r="B19" s="251">
        <v>2</v>
      </c>
      <c r="C19" s="416" t="s">
        <v>712</v>
      </c>
      <c r="D19" s="416"/>
      <c r="E19" s="255"/>
      <c r="F19" s="255"/>
      <c r="G19" s="255"/>
      <c r="H19" s="290"/>
      <c r="I19" s="255"/>
      <c r="J19" s="255"/>
      <c r="K19" s="249"/>
      <c r="L19" s="289"/>
    </row>
    <row r="20" spans="2:12" ht="33.75" thickBot="1">
      <c r="B20" s="247"/>
      <c r="C20" s="246" t="s">
        <v>627</v>
      </c>
      <c r="D20" s="273" t="s">
        <v>685</v>
      </c>
      <c r="E20" s="277"/>
      <c r="F20" s="279" t="s">
        <v>676</v>
      </c>
      <c r="G20" s="263"/>
      <c r="H20" s="266"/>
      <c r="I20" s="278"/>
      <c r="J20" s="277" t="s">
        <v>623</v>
      </c>
      <c r="K20" s="263" t="s">
        <v>663</v>
      </c>
      <c r="L20" s="263"/>
    </row>
    <row r="21" spans="2:12" ht="25.5" thickBot="1">
      <c r="B21" s="247"/>
      <c r="C21" s="246" t="s">
        <v>625</v>
      </c>
      <c r="D21" s="273" t="s">
        <v>221</v>
      </c>
      <c r="E21" s="274"/>
      <c r="F21" s="276" t="s">
        <v>710</v>
      </c>
      <c r="G21" s="258"/>
      <c r="H21" s="261"/>
      <c r="I21" s="275"/>
      <c r="J21" s="274" t="s">
        <v>623</v>
      </c>
      <c r="K21" s="258" t="s">
        <v>663</v>
      </c>
      <c r="L21" s="258"/>
    </row>
    <row r="22" spans="2:12" ht="17.25" thickBot="1">
      <c r="B22" s="247"/>
      <c r="C22" s="246" t="s">
        <v>650</v>
      </c>
      <c r="D22" s="273" t="s">
        <v>729</v>
      </c>
      <c r="E22" s="274"/>
      <c r="F22" s="276" t="s">
        <v>705</v>
      </c>
      <c r="G22" s="258"/>
      <c r="H22" s="261"/>
      <c r="I22" s="275"/>
      <c r="J22" s="274" t="s">
        <v>623</v>
      </c>
      <c r="K22" s="253" t="s">
        <v>663</v>
      </c>
      <c r="L22" s="258"/>
    </row>
    <row r="23" spans="2:12" ht="16.5" customHeight="1" thickBot="1">
      <c r="B23" s="251">
        <v>3</v>
      </c>
      <c r="C23" s="416" t="s">
        <v>709</v>
      </c>
      <c r="D23" s="416"/>
      <c r="E23" s="255"/>
      <c r="F23" s="255"/>
      <c r="G23" s="255"/>
      <c r="H23" s="290"/>
      <c r="I23" s="255"/>
      <c r="J23" s="255"/>
      <c r="K23" s="249"/>
      <c r="L23" s="289"/>
    </row>
    <row r="24" spans="2:12" ht="17.25" thickBot="1">
      <c r="B24" s="247"/>
      <c r="C24" s="246" t="s">
        <v>627</v>
      </c>
      <c r="D24" s="273" t="s">
        <v>685</v>
      </c>
      <c r="E24" s="277"/>
      <c r="F24" s="279" t="s">
        <v>708</v>
      </c>
      <c r="G24" s="263"/>
      <c r="H24" s="266"/>
      <c r="I24" s="278"/>
      <c r="J24" s="277" t="s">
        <v>623</v>
      </c>
      <c r="K24" s="263" t="s">
        <v>704</v>
      </c>
      <c r="L24" s="263"/>
    </row>
    <row r="25" spans="2:12" ht="17.25" thickBot="1">
      <c r="B25" s="247"/>
      <c r="C25" s="246" t="s">
        <v>625</v>
      </c>
      <c r="D25" s="273" t="s">
        <v>221</v>
      </c>
      <c r="E25" s="274"/>
      <c r="F25" s="276" t="s">
        <v>706</v>
      </c>
      <c r="G25" s="258"/>
      <c r="H25" s="261"/>
      <c r="I25" s="275"/>
      <c r="J25" s="274" t="s">
        <v>623</v>
      </c>
      <c r="K25" s="258" t="s">
        <v>704</v>
      </c>
      <c r="L25" s="258"/>
    </row>
    <row r="26" spans="2:12" ht="17.25" thickBot="1">
      <c r="B26" s="247"/>
      <c r="C26" s="246" t="s">
        <v>650</v>
      </c>
      <c r="D26" s="273" t="s">
        <v>729</v>
      </c>
      <c r="E26" s="274"/>
      <c r="F26" s="276" t="s">
        <v>705</v>
      </c>
      <c r="G26" s="258"/>
      <c r="H26" s="261"/>
      <c r="I26" s="275"/>
      <c r="J26" s="274" t="s">
        <v>623</v>
      </c>
      <c r="K26" s="253" t="s">
        <v>704</v>
      </c>
      <c r="L26" s="258"/>
    </row>
    <row r="27" spans="2:12" ht="16.5" customHeight="1" thickBot="1">
      <c r="B27" s="251">
        <v>4</v>
      </c>
      <c r="C27" s="416" t="s">
        <v>703</v>
      </c>
      <c r="D27" s="416"/>
      <c r="E27" s="255"/>
      <c r="F27" s="255"/>
      <c r="G27" s="255"/>
      <c r="H27" s="290"/>
      <c r="I27" s="255"/>
      <c r="J27" s="255"/>
      <c r="K27" s="249"/>
      <c r="L27" s="289"/>
    </row>
    <row r="28" spans="2:12" ht="33.75" thickBot="1">
      <c r="B28" s="301"/>
      <c r="C28" s="300" t="s">
        <v>627</v>
      </c>
      <c r="D28" s="299" t="s">
        <v>702</v>
      </c>
      <c r="E28" s="249"/>
      <c r="F28" s="249"/>
      <c r="G28" s="249"/>
      <c r="H28" s="250"/>
      <c r="I28" s="249"/>
      <c r="J28" s="249"/>
      <c r="K28" s="249"/>
      <c r="L28" s="248"/>
    </row>
    <row r="29" spans="2:12" ht="17.25" thickBot="1">
      <c r="B29" s="247"/>
      <c r="C29" s="246"/>
      <c r="D29" s="298" t="s">
        <v>701</v>
      </c>
      <c r="E29" s="277"/>
      <c r="F29" s="279" t="s">
        <v>683</v>
      </c>
      <c r="G29" s="263"/>
      <c r="H29" s="266"/>
      <c r="I29" s="278"/>
      <c r="J29" s="277" t="s">
        <v>623</v>
      </c>
      <c r="K29" s="263" t="s">
        <v>694</v>
      </c>
      <c r="L29" s="263"/>
    </row>
    <row r="30" spans="2:12" ht="17.25" thickBot="1">
      <c r="B30" s="247"/>
      <c r="C30" s="246"/>
      <c r="D30" s="298" t="s">
        <v>700</v>
      </c>
      <c r="E30" s="274"/>
      <c r="F30" s="276" t="s">
        <v>682</v>
      </c>
      <c r="G30" s="258"/>
      <c r="H30" s="261"/>
      <c r="I30" s="275"/>
      <c r="J30" s="274" t="s">
        <v>623</v>
      </c>
      <c r="K30" s="258" t="s">
        <v>694</v>
      </c>
      <c r="L30" s="258"/>
    </row>
    <row r="31" spans="2:12" ht="83.25" thickBot="1">
      <c r="B31" s="288"/>
      <c r="C31" s="246" t="s">
        <v>625</v>
      </c>
      <c r="D31" s="273" t="s">
        <v>699</v>
      </c>
      <c r="E31" s="259"/>
      <c r="F31" s="276" t="s">
        <v>695</v>
      </c>
      <c r="G31" s="297"/>
      <c r="H31" s="261"/>
      <c r="I31" s="275"/>
      <c r="J31" s="274" t="s">
        <v>623</v>
      </c>
      <c r="K31" s="258" t="s">
        <v>694</v>
      </c>
      <c r="L31" s="258"/>
    </row>
    <row r="32" spans="2:12" ht="33.75" thickBot="1">
      <c r="B32" s="288"/>
      <c r="C32" s="246" t="s">
        <v>650</v>
      </c>
      <c r="D32" s="273" t="s">
        <v>698</v>
      </c>
      <c r="E32" s="254"/>
      <c r="F32" s="272" t="s">
        <v>697</v>
      </c>
      <c r="G32" s="289"/>
      <c r="H32" s="256"/>
      <c r="I32" s="271"/>
      <c r="J32" s="270" t="s">
        <v>623</v>
      </c>
      <c r="K32" s="253" t="s">
        <v>694</v>
      </c>
      <c r="L32" s="253"/>
    </row>
    <row r="33" spans="2:12" ht="66.75" thickBot="1">
      <c r="B33" s="288"/>
      <c r="C33" s="246" t="s">
        <v>648</v>
      </c>
      <c r="D33" s="273" t="s">
        <v>696</v>
      </c>
      <c r="E33" s="294"/>
      <c r="F33" s="244" t="s">
        <v>695</v>
      </c>
      <c r="G33" s="248"/>
      <c r="H33" s="243"/>
      <c r="I33" s="296"/>
      <c r="J33" s="286" t="s">
        <v>623</v>
      </c>
      <c r="K33" s="242" t="s">
        <v>694</v>
      </c>
      <c r="L33" s="242"/>
    </row>
    <row r="34" ht="15.75" thickBot="1">
      <c r="B34" s="293"/>
    </row>
    <row r="35" spans="2:12" ht="16.5" customHeight="1" thickBot="1">
      <c r="B35" s="292">
        <v>5</v>
      </c>
      <c r="C35" s="416" t="s">
        <v>693</v>
      </c>
      <c r="D35" s="416"/>
      <c r="E35" s="255"/>
      <c r="F35" s="255"/>
      <c r="G35" s="255"/>
      <c r="H35" s="290"/>
      <c r="I35" s="255"/>
      <c r="J35" s="255"/>
      <c r="K35" s="255"/>
      <c r="L35" s="289"/>
    </row>
    <row r="36" spans="2:12" ht="25.5" thickBot="1">
      <c r="B36" s="247"/>
      <c r="C36" s="246" t="s">
        <v>661</v>
      </c>
      <c r="D36" s="273" t="s">
        <v>689</v>
      </c>
      <c r="E36" s="277"/>
      <c r="F36" s="279" t="s">
        <v>692</v>
      </c>
      <c r="G36" s="263"/>
      <c r="H36" s="266"/>
      <c r="I36" s="278"/>
      <c r="J36" s="277" t="s">
        <v>623</v>
      </c>
      <c r="K36" s="263" t="s">
        <v>656</v>
      </c>
      <c r="L36" s="263"/>
    </row>
    <row r="37" spans="2:12" ht="17.25" thickBot="1">
      <c r="B37" s="247"/>
      <c r="C37" s="246" t="s">
        <v>659</v>
      </c>
      <c r="D37" s="273" t="s">
        <v>729</v>
      </c>
      <c r="E37" s="274"/>
      <c r="F37" s="276" t="s">
        <v>692</v>
      </c>
      <c r="G37" s="258"/>
      <c r="H37" s="261"/>
      <c r="I37" s="275"/>
      <c r="J37" s="274" t="s">
        <v>623</v>
      </c>
      <c r="K37" s="253" t="s">
        <v>691</v>
      </c>
      <c r="L37" s="258"/>
    </row>
    <row r="38" spans="2:12" ht="24.75" customHeight="1" thickBot="1">
      <c r="B38" s="251">
        <v>6</v>
      </c>
      <c r="C38" s="416" t="s">
        <v>690</v>
      </c>
      <c r="D38" s="416"/>
      <c r="E38" s="255"/>
      <c r="F38" s="255"/>
      <c r="G38" s="255"/>
      <c r="H38" s="290"/>
      <c r="I38" s="255"/>
      <c r="J38" s="255"/>
      <c r="K38" s="249"/>
      <c r="L38" s="289"/>
    </row>
    <row r="39" spans="2:12" ht="25.5" thickBot="1">
      <c r="B39" s="247"/>
      <c r="C39" s="246" t="s">
        <v>661</v>
      </c>
      <c r="D39" s="273" t="s">
        <v>689</v>
      </c>
      <c r="E39" s="277"/>
      <c r="F39" s="279" t="s">
        <v>688</v>
      </c>
      <c r="G39" s="263"/>
      <c r="H39" s="266"/>
      <c r="I39" s="278"/>
      <c r="J39" s="277" t="s">
        <v>623</v>
      </c>
      <c r="K39" s="242" t="s">
        <v>687</v>
      </c>
      <c r="L39" s="263"/>
    </row>
    <row r="40" spans="2:12" ht="16.5" customHeight="1" thickBot="1">
      <c r="B40" s="251">
        <v>7</v>
      </c>
      <c r="C40" s="416" t="s">
        <v>686</v>
      </c>
      <c r="D40" s="416"/>
      <c r="E40" s="255"/>
      <c r="F40" s="255"/>
      <c r="G40" s="255"/>
      <c r="H40" s="290"/>
      <c r="I40" s="255"/>
      <c r="J40" s="255"/>
      <c r="K40" s="249"/>
      <c r="L40" s="289"/>
    </row>
    <row r="41" spans="2:12" ht="25.5" thickBot="1">
      <c r="B41" s="247"/>
      <c r="C41" s="246" t="s">
        <v>661</v>
      </c>
      <c r="D41" s="273" t="s">
        <v>685</v>
      </c>
      <c r="E41" s="286"/>
      <c r="F41" s="244" t="s">
        <v>684</v>
      </c>
      <c r="G41" s="242"/>
      <c r="H41" s="243"/>
      <c r="I41" s="278"/>
      <c r="J41" s="286" t="s">
        <v>623</v>
      </c>
      <c r="K41" s="263" t="s">
        <v>681</v>
      </c>
      <c r="L41" s="263"/>
    </row>
    <row r="42" spans="2:12" ht="17.25" thickBot="1">
      <c r="B42" s="247"/>
      <c r="C42" s="246" t="s">
        <v>659</v>
      </c>
      <c r="D42" s="273" t="s">
        <v>221</v>
      </c>
      <c r="E42" s="277"/>
      <c r="F42" s="279" t="s">
        <v>683</v>
      </c>
      <c r="G42" s="263"/>
      <c r="H42" s="266"/>
      <c r="I42" s="275"/>
      <c r="J42" s="277" t="s">
        <v>623</v>
      </c>
      <c r="K42" s="258" t="s">
        <v>681</v>
      </c>
      <c r="L42" s="258"/>
    </row>
    <row r="43" spans="2:12" ht="17.25" thickBot="1">
      <c r="B43" s="247"/>
      <c r="C43" s="246" t="s">
        <v>650</v>
      </c>
      <c r="D43" s="273" t="s">
        <v>729</v>
      </c>
      <c r="E43" s="270"/>
      <c r="F43" s="272" t="s">
        <v>682</v>
      </c>
      <c r="G43" s="253"/>
      <c r="H43" s="256"/>
      <c r="I43" s="256"/>
      <c r="J43" s="253" t="s">
        <v>623</v>
      </c>
      <c r="K43" s="253" t="s">
        <v>681</v>
      </c>
      <c r="L43" s="253"/>
    </row>
    <row r="44" spans="2:12" ht="15.75" thickBot="1">
      <c r="B44" s="414" t="s">
        <v>637</v>
      </c>
      <c r="C44" s="415"/>
      <c r="D44" s="415"/>
      <c r="E44" s="415"/>
      <c r="F44" s="415"/>
      <c r="G44" s="415"/>
      <c r="H44" s="415"/>
      <c r="I44" s="269"/>
      <c r="J44" s="269"/>
      <c r="K44" s="269"/>
      <c r="L44" s="268"/>
    </row>
    <row r="45" spans="2:12" ht="24.75" customHeight="1" thickBot="1">
      <c r="B45" s="251">
        <v>1</v>
      </c>
      <c r="C45" s="416" t="s">
        <v>676</v>
      </c>
      <c r="D45" s="416"/>
      <c r="E45" s="249"/>
      <c r="F45" s="250"/>
      <c r="G45" s="249"/>
      <c r="H45" s="250"/>
      <c r="I45" s="249"/>
      <c r="J45" s="249"/>
      <c r="K45" s="249"/>
      <c r="L45" s="248"/>
    </row>
    <row r="46" spans="2:12" ht="33.75" thickBot="1">
      <c r="B46" s="288"/>
      <c r="C46" s="287" t="s">
        <v>627</v>
      </c>
      <c r="D46" s="273" t="s">
        <v>680</v>
      </c>
      <c r="E46" s="286"/>
      <c r="F46" s="285" t="s">
        <v>676</v>
      </c>
      <c r="G46" s="242"/>
      <c r="H46" s="243"/>
      <c r="I46" s="265"/>
      <c r="J46" s="264"/>
      <c r="K46" s="263" t="s">
        <v>671</v>
      </c>
      <c r="L46" s="263"/>
    </row>
    <row r="47" spans="2:12" ht="27.75" thickBot="1">
      <c r="B47" s="288"/>
      <c r="C47" s="287" t="s">
        <v>625</v>
      </c>
      <c r="D47" s="273" t="s">
        <v>679</v>
      </c>
      <c r="E47" s="286"/>
      <c r="F47" s="285" t="s">
        <v>678</v>
      </c>
      <c r="G47" s="242"/>
      <c r="H47" s="243"/>
      <c r="I47" s="260"/>
      <c r="J47" s="259"/>
      <c r="K47" s="258" t="s">
        <v>671</v>
      </c>
      <c r="L47" s="258"/>
    </row>
    <row r="48" spans="2:12" ht="42" thickBot="1">
      <c r="B48" s="288"/>
      <c r="C48" s="287" t="s">
        <v>650</v>
      </c>
      <c r="D48" s="273" t="s">
        <v>677</v>
      </c>
      <c r="E48" s="286"/>
      <c r="F48" s="285" t="s">
        <v>676</v>
      </c>
      <c r="G48" s="242"/>
      <c r="H48" s="243"/>
      <c r="I48" s="260"/>
      <c r="J48" s="259"/>
      <c r="K48" s="258" t="s">
        <v>671</v>
      </c>
      <c r="L48" s="258"/>
    </row>
    <row r="49" spans="2:12" ht="42" thickBot="1">
      <c r="B49" s="288"/>
      <c r="C49" s="287" t="s">
        <v>648</v>
      </c>
      <c r="D49" s="273" t="s">
        <v>675</v>
      </c>
      <c r="E49" s="286"/>
      <c r="F49" s="285" t="s">
        <v>674</v>
      </c>
      <c r="G49" s="242"/>
      <c r="H49" s="243"/>
      <c r="I49" s="260"/>
      <c r="J49" s="259"/>
      <c r="K49" s="258" t="s">
        <v>671</v>
      </c>
      <c r="L49" s="258"/>
    </row>
    <row r="50" spans="2:12" ht="33.75" thickBot="1">
      <c r="B50" s="288"/>
      <c r="C50" s="287" t="s">
        <v>645</v>
      </c>
      <c r="D50" s="273" t="s">
        <v>673</v>
      </c>
      <c r="E50" s="286"/>
      <c r="F50" s="285" t="s">
        <v>672</v>
      </c>
      <c r="G50" s="242"/>
      <c r="H50" s="243"/>
      <c r="I50" s="260"/>
      <c r="J50" s="259"/>
      <c r="K50" s="253" t="s">
        <v>671</v>
      </c>
      <c r="L50" s="258"/>
    </row>
    <row r="51" spans="2:12" ht="24.75" customHeight="1" thickBot="1">
      <c r="B51" s="251">
        <v>2</v>
      </c>
      <c r="C51" s="416" t="s">
        <v>670</v>
      </c>
      <c r="D51" s="416"/>
      <c r="E51" s="249"/>
      <c r="F51" s="295"/>
      <c r="G51" s="249"/>
      <c r="H51" s="250"/>
      <c r="I51" s="255"/>
      <c r="J51" s="255"/>
      <c r="K51" s="249"/>
      <c r="L51" s="289"/>
    </row>
    <row r="52" spans="2:12" ht="66.75" thickBot="1">
      <c r="B52" s="288"/>
      <c r="C52" s="287" t="s">
        <v>627</v>
      </c>
      <c r="D52" s="273" t="s">
        <v>669</v>
      </c>
      <c r="E52" s="286"/>
      <c r="F52" s="285" t="s">
        <v>666</v>
      </c>
      <c r="G52" s="242"/>
      <c r="H52" s="243"/>
      <c r="I52" s="265"/>
      <c r="J52" s="264"/>
      <c r="K52" s="263" t="s">
        <v>663</v>
      </c>
      <c r="L52" s="263"/>
    </row>
    <row r="53" spans="2:12" ht="58.5" thickBot="1">
      <c r="B53" s="288"/>
      <c r="C53" s="287" t="s">
        <v>625</v>
      </c>
      <c r="D53" s="273" t="s">
        <v>668</v>
      </c>
      <c r="E53" s="286"/>
      <c r="F53" s="285" t="s">
        <v>666</v>
      </c>
      <c r="G53" s="242"/>
      <c r="H53" s="243"/>
      <c r="I53" s="260"/>
      <c r="J53" s="259"/>
      <c r="K53" s="258" t="s">
        <v>663</v>
      </c>
      <c r="L53" s="258"/>
    </row>
    <row r="54" spans="2:12" ht="75" thickBot="1">
      <c r="B54" s="288"/>
      <c r="C54" s="287" t="s">
        <v>650</v>
      </c>
      <c r="D54" s="273" t="s">
        <v>667</v>
      </c>
      <c r="E54" s="286"/>
      <c r="F54" s="285" t="s">
        <v>666</v>
      </c>
      <c r="G54" s="242"/>
      <c r="H54" s="243"/>
      <c r="I54" s="255"/>
      <c r="J54" s="254"/>
      <c r="K54" s="253" t="s">
        <v>663</v>
      </c>
      <c r="L54" s="253"/>
    </row>
    <row r="55" spans="2:12" ht="75" thickBot="1">
      <c r="B55" s="288"/>
      <c r="C55" s="287" t="s">
        <v>648</v>
      </c>
      <c r="D55" s="273" t="s">
        <v>665</v>
      </c>
      <c r="E55" s="286"/>
      <c r="F55" s="285" t="s">
        <v>664</v>
      </c>
      <c r="G55" s="242"/>
      <c r="H55" s="243"/>
      <c r="I55" s="249"/>
      <c r="J55" s="294"/>
      <c r="K55" s="242" t="s">
        <v>663</v>
      </c>
      <c r="L55" s="242"/>
    </row>
    <row r="56" ht="15.75" thickBot="1">
      <c r="B56" s="293"/>
    </row>
    <row r="57" spans="2:12" ht="15.75" thickBot="1">
      <c r="B57" s="292">
        <v>3</v>
      </c>
      <c r="C57" s="416" t="s">
        <v>662</v>
      </c>
      <c r="D57" s="416"/>
      <c r="E57" s="255"/>
      <c r="F57" s="291"/>
      <c r="G57" s="255"/>
      <c r="H57" s="290"/>
      <c r="I57" s="255"/>
      <c r="J57" s="255"/>
      <c r="K57" s="255"/>
      <c r="L57" s="289"/>
    </row>
    <row r="58" spans="2:12" ht="25.5" thickBot="1">
      <c r="B58" s="288"/>
      <c r="C58" s="287" t="s">
        <v>661</v>
      </c>
      <c r="D58" s="273" t="s">
        <v>660</v>
      </c>
      <c r="E58" s="286"/>
      <c r="F58" s="285" t="s">
        <v>657</v>
      </c>
      <c r="G58" s="242"/>
      <c r="H58" s="243"/>
      <c r="I58" s="265"/>
      <c r="J58" s="264"/>
      <c r="K58" s="263" t="s">
        <v>656</v>
      </c>
      <c r="L58" s="263"/>
    </row>
    <row r="59" spans="2:12" ht="58.5" thickBot="1">
      <c r="B59" s="288"/>
      <c r="C59" s="287" t="s">
        <v>659</v>
      </c>
      <c r="D59" s="273" t="s">
        <v>658</v>
      </c>
      <c r="E59" s="286"/>
      <c r="F59" s="285" t="s">
        <v>657</v>
      </c>
      <c r="G59" s="242"/>
      <c r="H59" s="243"/>
      <c r="I59" s="255"/>
      <c r="J59" s="254"/>
      <c r="K59" s="253" t="s">
        <v>656</v>
      </c>
      <c r="L59" s="253"/>
    </row>
    <row r="60" spans="2:12" ht="15.75" thickBot="1">
      <c r="B60" s="284"/>
      <c r="C60" s="283"/>
      <c r="D60" s="283"/>
      <c r="E60" s="283"/>
      <c r="F60" s="283"/>
      <c r="G60" s="283"/>
      <c r="H60" s="283"/>
      <c r="I60" s="283"/>
      <c r="J60" s="283"/>
      <c r="K60" s="283"/>
      <c r="L60" s="282"/>
    </row>
    <row r="61" spans="2:12" ht="15.75" thickBot="1">
      <c r="B61" s="412" t="s">
        <v>655</v>
      </c>
      <c r="C61" s="413"/>
      <c r="D61" s="413"/>
      <c r="E61" s="413"/>
      <c r="F61" s="413"/>
      <c r="G61" s="413"/>
      <c r="H61" s="413"/>
      <c r="I61" s="281"/>
      <c r="J61" s="281"/>
      <c r="K61" s="281"/>
      <c r="L61" s="280"/>
    </row>
    <row r="62" spans="2:12" ht="15.75" thickBot="1">
      <c r="B62" s="414" t="s">
        <v>629</v>
      </c>
      <c r="C62" s="415"/>
      <c r="D62" s="415"/>
      <c r="E62" s="415"/>
      <c r="F62" s="415"/>
      <c r="G62" s="415"/>
      <c r="H62" s="415"/>
      <c r="I62" s="269"/>
      <c r="J62" s="269"/>
      <c r="K62" s="269"/>
      <c r="L62" s="268"/>
    </row>
    <row r="63" spans="2:12" ht="16.5" customHeight="1" thickBot="1">
      <c r="B63" s="251">
        <v>1</v>
      </c>
      <c r="C63" s="416" t="s">
        <v>654</v>
      </c>
      <c r="D63" s="416"/>
      <c r="E63" s="249"/>
      <c r="F63" s="250"/>
      <c r="G63" s="249"/>
      <c r="H63" s="250"/>
      <c r="I63" s="249"/>
      <c r="J63" s="249"/>
      <c r="K63" s="249"/>
      <c r="L63" s="248"/>
    </row>
    <row r="64" spans="2:12" ht="33.75" thickBot="1">
      <c r="B64" s="247"/>
      <c r="C64" s="246" t="s">
        <v>627</v>
      </c>
      <c r="D64" s="273" t="s">
        <v>653</v>
      </c>
      <c r="E64" s="277"/>
      <c r="F64" s="279" t="s">
        <v>652</v>
      </c>
      <c r="G64" s="263"/>
      <c r="H64" s="266"/>
      <c r="I64" s="278"/>
      <c r="J64" s="277" t="s">
        <v>623</v>
      </c>
      <c r="K64" s="263" t="s">
        <v>638</v>
      </c>
      <c r="L64" s="263"/>
    </row>
    <row r="65" spans="2:12" ht="50.25" thickBot="1">
      <c r="B65" s="247"/>
      <c r="C65" s="246" t="s">
        <v>625</v>
      </c>
      <c r="D65" s="273" t="s">
        <v>651</v>
      </c>
      <c r="E65" s="274"/>
      <c r="F65" s="276" t="s">
        <v>646</v>
      </c>
      <c r="G65" s="258"/>
      <c r="H65" s="261"/>
      <c r="I65" s="275"/>
      <c r="J65" s="274" t="s">
        <v>623</v>
      </c>
      <c r="K65" s="258" t="s">
        <v>638</v>
      </c>
      <c r="L65" s="258"/>
    </row>
    <row r="66" spans="2:12" ht="50.25" thickBot="1">
      <c r="B66" s="247"/>
      <c r="C66" s="246" t="s">
        <v>650</v>
      </c>
      <c r="D66" s="273" t="s">
        <v>649</v>
      </c>
      <c r="E66" s="274"/>
      <c r="F66" s="276" t="s">
        <v>646</v>
      </c>
      <c r="G66" s="258"/>
      <c r="H66" s="261"/>
      <c r="I66" s="275"/>
      <c r="J66" s="274" t="s">
        <v>623</v>
      </c>
      <c r="K66" s="258" t="s">
        <v>638</v>
      </c>
      <c r="L66" s="258"/>
    </row>
    <row r="67" spans="2:12" ht="50.25" thickBot="1">
      <c r="B67" s="247"/>
      <c r="C67" s="246" t="s">
        <v>648</v>
      </c>
      <c r="D67" s="273" t="s">
        <v>647</v>
      </c>
      <c r="E67" s="274"/>
      <c r="F67" s="276" t="s">
        <v>646</v>
      </c>
      <c r="G67" s="258"/>
      <c r="H67" s="261"/>
      <c r="I67" s="275"/>
      <c r="J67" s="274" t="s">
        <v>623</v>
      </c>
      <c r="K67" s="258" t="s">
        <v>638</v>
      </c>
      <c r="L67" s="258"/>
    </row>
    <row r="68" spans="2:12" ht="58.5" thickBot="1">
      <c r="B68" s="247"/>
      <c r="C68" s="246" t="s">
        <v>645</v>
      </c>
      <c r="D68" s="273" t="s">
        <v>644</v>
      </c>
      <c r="E68" s="270"/>
      <c r="F68" s="272"/>
      <c r="G68" s="253"/>
      <c r="H68" s="256"/>
      <c r="I68" s="271"/>
      <c r="J68" s="270" t="s">
        <v>623</v>
      </c>
      <c r="K68" s="253" t="s">
        <v>643</v>
      </c>
      <c r="L68" s="253"/>
    </row>
    <row r="69" spans="2:12" ht="15.75" thickBot="1">
      <c r="B69" s="414" t="s">
        <v>637</v>
      </c>
      <c r="C69" s="415"/>
      <c r="D69" s="415"/>
      <c r="E69" s="415"/>
      <c r="F69" s="415"/>
      <c r="G69" s="415"/>
      <c r="H69" s="415"/>
      <c r="I69" s="269"/>
      <c r="J69" s="269"/>
      <c r="K69" s="269"/>
      <c r="L69" s="268"/>
    </row>
    <row r="70" spans="2:12" ht="33" customHeight="1" thickBot="1">
      <c r="B70" s="247">
        <v>1</v>
      </c>
      <c r="C70" s="417" t="s">
        <v>636</v>
      </c>
      <c r="D70" s="418"/>
      <c r="E70" s="263"/>
      <c r="F70" s="267" t="s">
        <v>632</v>
      </c>
      <c r="G70" s="263"/>
      <c r="H70" s="266"/>
      <c r="I70" s="265"/>
      <c r="J70" s="264"/>
      <c r="K70" s="263" t="s">
        <v>634</v>
      </c>
      <c r="L70" s="263"/>
    </row>
    <row r="71" spans="2:12" ht="33" customHeight="1" thickBot="1">
      <c r="B71" s="247">
        <v>2</v>
      </c>
      <c r="C71" s="417" t="s">
        <v>635</v>
      </c>
      <c r="D71" s="418"/>
      <c r="E71" s="258"/>
      <c r="F71" s="262" t="s">
        <v>632</v>
      </c>
      <c r="G71" s="258"/>
      <c r="H71" s="261"/>
      <c r="I71" s="260"/>
      <c r="J71" s="259"/>
      <c r="K71" s="258" t="s">
        <v>634</v>
      </c>
      <c r="L71" s="258"/>
    </row>
    <row r="72" spans="2:12" ht="24.75" customHeight="1" thickBot="1">
      <c r="B72" s="247">
        <v>3</v>
      </c>
      <c r="C72" s="417" t="s">
        <v>633</v>
      </c>
      <c r="D72" s="418"/>
      <c r="E72" s="253"/>
      <c r="F72" s="257" t="s">
        <v>632</v>
      </c>
      <c r="G72" s="253"/>
      <c r="H72" s="256"/>
      <c r="I72" s="255"/>
      <c r="J72" s="254"/>
      <c r="K72" s="253" t="s">
        <v>631</v>
      </c>
      <c r="L72" s="253"/>
    </row>
    <row r="73" spans="2:12" ht="15.75" thickBot="1">
      <c r="B73" s="412" t="s">
        <v>630</v>
      </c>
      <c r="C73" s="413"/>
      <c r="D73" s="413"/>
      <c r="E73" s="413"/>
      <c r="F73" s="413"/>
      <c r="G73" s="413"/>
      <c r="H73" s="419"/>
      <c r="I73" s="252"/>
      <c r="J73" s="252"/>
      <c r="K73" s="252"/>
      <c r="L73" s="252"/>
    </row>
    <row r="74" spans="2:12" ht="15.75" thickBot="1">
      <c r="B74" s="420" t="s">
        <v>629</v>
      </c>
      <c r="C74" s="421"/>
      <c r="D74" s="421"/>
      <c r="E74" s="421"/>
      <c r="F74" s="421"/>
      <c r="G74" s="421"/>
      <c r="H74" s="421"/>
      <c r="I74" s="421"/>
      <c r="J74" s="421"/>
      <c r="K74" s="421"/>
      <c r="L74" s="422"/>
    </row>
    <row r="75" spans="2:12" ht="15.75" thickBot="1">
      <c r="B75" s="251">
        <v>1</v>
      </c>
      <c r="C75" s="416" t="s">
        <v>628</v>
      </c>
      <c r="D75" s="416"/>
      <c r="E75" s="249"/>
      <c r="F75" s="250"/>
      <c r="G75" s="249"/>
      <c r="H75" s="250"/>
      <c r="I75" s="249"/>
      <c r="J75" s="249"/>
      <c r="K75" s="249"/>
      <c r="L75" s="248"/>
    </row>
    <row r="76" spans="2:12" ht="25.5" thickBot="1">
      <c r="B76" s="247"/>
      <c r="C76" s="246" t="s">
        <v>627</v>
      </c>
      <c r="D76" s="245" t="s">
        <v>626</v>
      </c>
      <c r="E76" s="242"/>
      <c r="F76" s="244"/>
      <c r="G76" s="242"/>
      <c r="H76" s="243"/>
      <c r="I76" s="242"/>
      <c r="J76" s="242" t="s">
        <v>623</v>
      </c>
      <c r="K76" s="242" t="s">
        <v>622</v>
      </c>
      <c r="L76" s="242"/>
    </row>
    <row r="77" spans="2:12" ht="17.25" thickBot="1">
      <c r="B77" s="247"/>
      <c r="C77" s="246" t="s">
        <v>625</v>
      </c>
      <c r="D77" s="245" t="s">
        <v>624</v>
      </c>
      <c r="E77" s="242"/>
      <c r="F77" s="244"/>
      <c r="G77" s="242"/>
      <c r="H77" s="243"/>
      <c r="I77" s="242"/>
      <c r="J77" s="242" t="s">
        <v>623</v>
      </c>
      <c r="K77" s="242" t="s">
        <v>622</v>
      </c>
      <c r="L77" s="242"/>
    </row>
    <row r="78" ht="15">
      <c r="B78" s="241"/>
    </row>
  </sheetData>
  <sheetProtection/>
  <mergeCells count="35">
    <mergeCell ref="C75:D75"/>
    <mergeCell ref="B69:H69"/>
    <mergeCell ref="C70:D70"/>
    <mergeCell ref="C71:D71"/>
    <mergeCell ref="C72:D72"/>
    <mergeCell ref="B73:H73"/>
    <mergeCell ref="B74:L74"/>
    <mergeCell ref="C45:D45"/>
    <mergeCell ref="C51:D51"/>
    <mergeCell ref="C57:D57"/>
    <mergeCell ref="B61:H61"/>
    <mergeCell ref="B62:H62"/>
    <mergeCell ref="C63:D63"/>
    <mergeCell ref="C23:D23"/>
    <mergeCell ref="C27:D27"/>
    <mergeCell ref="C35:D35"/>
    <mergeCell ref="C38:D38"/>
    <mergeCell ref="C40:D40"/>
    <mergeCell ref="B44:H44"/>
    <mergeCell ref="E11:F11"/>
    <mergeCell ref="G11:H11"/>
    <mergeCell ref="B13:H13"/>
    <mergeCell ref="B14:H14"/>
    <mergeCell ref="C15:D15"/>
    <mergeCell ref="C19:D19"/>
    <mergeCell ref="B5:L5"/>
    <mergeCell ref="B6:L6"/>
    <mergeCell ref="B7:L7"/>
    <mergeCell ref="B8:L8"/>
    <mergeCell ref="B9:L9"/>
    <mergeCell ref="B10:D12"/>
    <mergeCell ref="E10:H10"/>
    <mergeCell ref="I10:J10"/>
    <mergeCell ref="K10:K12"/>
    <mergeCell ref="L10:L12"/>
  </mergeCells>
  <printOptions/>
  <pageMargins left="0.7" right="0.7" top="0.75" bottom="0.75" header="0.3" footer="0.3"/>
  <pageSetup horizontalDpi="600" verticalDpi="600" orientation="portrait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view="pageBreakPreview" zoomScale="6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M42" sqref="M42"/>
    </sheetView>
  </sheetViews>
  <sheetFormatPr defaultColWidth="11.421875" defaultRowHeight="15"/>
  <cols>
    <col min="1" max="1" width="5.00390625" style="24" customWidth="1"/>
    <col min="2" max="2" width="43.00390625" style="24" customWidth="1"/>
    <col min="3" max="3" width="14.140625" style="24" customWidth="1"/>
    <col min="4" max="4" width="13.28125" style="24" customWidth="1"/>
    <col min="5" max="5" width="15.00390625" style="24" customWidth="1"/>
    <col min="6" max="6" width="16.57421875" style="24" customWidth="1"/>
    <col min="7" max="7" width="15.57421875" style="24" bestFit="1" customWidth="1"/>
    <col min="8" max="8" width="14.00390625" style="24" customWidth="1"/>
    <col min="9" max="9" width="15.00390625" style="24" customWidth="1"/>
    <col min="10" max="16384" width="11.421875" style="24" customWidth="1"/>
  </cols>
  <sheetData>
    <row r="1" ht="13.5" thickBot="1"/>
    <row r="2" spans="2:9" ht="13.5" thickBot="1">
      <c r="B2" s="327" t="s">
        <v>120</v>
      </c>
      <c r="C2" s="328"/>
      <c r="D2" s="328"/>
      <c r="E2" s="328"/>
      <c r="F2" s="328"/>
      <c r="G2" s="328"/>
      <c r="H2" s="328"/>
      <c r="I2" s="329"/>
    </row>
    <row r="3" spans="2:9" ht="13.5" customHeight="1" thickBot="1">
      <c r="B3" s="330" t="s">
        <v>172</v>
      </c>
      <c r="C3" s="331"/>
      <c r="D3" s="331"/>
      <c r="E3" s="331"/>
      <c r="F3" s="331"/>
      <c r="G3" s="331"/>
      <c r="H3" s="331"/>
      <c r="I3" s="332"/>
    </row>
    <row r="4" spans="2:9" ht="13.5" thickBot="1">
      <c r="B4" s="330" t="s">
        <v>736</v>
      </c>
      <c r="C4" s="331"/>
      <c r="D4" s="331"/>
      <c r="E4" s="331"/>
      <c r="F4" s="331"/>
      <c r="G4" s="331"/>
      <c r="H4" s="331"/>
      <c r="I4" s="332"/>
    </row>
    <row r="5" spans="2:9" ht="13.5" thickBot="1">
      <c r="B5" s="330" t="s">
        <v>1</v>
      </c>
      <c r="C5" s="331"/>
      <c r="D5" s="331"/>
      <c r="E5" s="331"/>
      <c r="F5" s="331"/>
      <c r="G5" s="331"/>
      <c r="H5" s="331"/>
      <c r="I5" s="332"/>
    </row>
    <row r="6" spans="2:9" ht="76.5">
      <c r="B6" s="46" t="s">
        <v>171</v>
      </c>
      <c r="C6" s="46" t="s">
        <v>170</v>
      </c>
      <c r="D6" s="46" t="s">
        <v>169</v>
      </c>
      <c r="E6" s="46" t="s">
        <v>168</v>
      </c>
      <c r="F6" s="46" t="s">
        <v>167</v>
      </c>
      <c r="G6" s="46" t="s">
        <v>166</v>
      </c>
      <c r="H6" s="46" t="s">
        <v>165</v>
      </c>
      <c r="I6" s="46" t="s">
        <v>164</v>
      </c>
    </row>
    <row r="7" spans="2:9" ht="13.5" thickBot="1">
      <c r="B7" s="45" t="s">
        <v>163</v>
      </c>
      <c r="C7" s="45" t="s">
        <v>162</v>
      </c>
      <c r="D7" s="45" t="s">
        <v>161</v>
      </c>
      <c r="E7" s="45" t="s">
        <v>160</v>
      </c>
      <c r="F7" s="45" t="s">
        <v>159</v>
      </c>
      <c r="G7" s="45" t="s">
        <v>158</v>
      </c>
      <c r="H7" s="45" t="s">
        <v>157</v>
      </c>
      <c r="I7" s="45" t="s">
        <v>156</v>
      </c>
    </row>
    <row r="8" spans="2:9" ht="12.75" customHeight="1">
      <c r="B8" s="42" t="s">
        <v>155</v>
      </c>
      <c r="C8" s="30">
        <f aca="true" t="shared" si="0" ref="C8:I8">C9+C13</f>
        <v>0</v>
      </c>
      <c r="D8" s="30">
        <f t="shared" si="0"/>
        <v>0</v>
      </c>
      <c r="E8" s="30">
        <f t="shared" si="0"/>
        <v>0</v>
      </c>
      <c r="F8" s="30">
        <f t="shared" si="0"/>
        <v>0</v>
      </c>
      <c r="G8" s="30">
        <f t="shared" si="0"/>
        <v>0</v>
      </c>
      <c r="H8" s="30">
        <f t="shared" si="0"/>
        <v>0</v>
      </c>
      <c r="I8" s="30">
        <f t="shared" si="0"/>
        <v>0</v>
      </c>
    </row>
    <row r="9" spans="2:9" ht="12.75" customHeight="1">
      <c r="B9" s="42" t="s">
        <v>154</v>
      </c>
      <c r="C9" s="30">
        <f aca="true" t="shared" si="1" ref="C9:I9">SUM(C10:C12)</f>
        <v>0</v>
      </c>
      <c r="D9" s="30">
        <f t="shared" si="1"/>
        <v>0</v>
      </c>
      <c r="E9" s="30">
        <f t="shared" si="1"/>
        <v>0</v>
      </c>
      <c r="F9" s="30">
        <f t="shared" si="1"/>
        <v>0</v>
      </c>
      <c r="G9" s="30">
        <f t="shared" si="1"/>
        <v>0</v>
      </c>
      <c r="H9" s="30">
        <f t="shared" si="1"/>
        <v>0</v>
      </c>
      <c r="I9" s="30">
        <f t="shared" si="1"/>
        <v>0</v>
      </c>
    </row>
    <row r="10" spans="2:9" ht="12.75">
      <c r="B10" s="44" t="s">
        <v>153</v>
      </c>
      <c r="C10" s="30">
        <v>0</v>
      </c>
      <c r="D10" s="30">
        <v>0</v>
      </c>
      <c r="E10" s="30">
        <v>0</v>
      </c>
      <c r="F10" s="30"/>
      <c r="G10" s="28">
        <v>0</v>
      </c>
      <c r="H10" s="30">
        <v>0</v>
      </c>
      <c r="I10" s="30">
        <v>0</v>
      </c>
    </row>
    <row r="11" spans="2:9" ht="12.75">
      <c r="B11" s="44" t="s">
        <v>152</v>
      </c>
      <c r="C11" s="28">
        <v>0</v>
      </c>
      <c r="D11" s="28">
        <v>0</v>
      </c>
      <c r="E11" s="28">
        <v>0</v>
      </c>
      <c r="F11" s="28"/>
      <c r="G11" s="28">
        <v>0</v>
      </c>
      <c r="H11" s="28">
        <v>0</v>
      </c>
      <c r="I11" s="28">
        <v>0</v>
      </c>
    </row>
    <row r="12" spans="2:9" ht="12.75">
      <c r="B12" s="44" t="s">
        <v>151</v>
      </c>
      <c r="C12" s="28">
        <v>0</v>
      </c>
      <c r="D12" s="28">
        <v>0</v>
      </c>
      <c r="E12" s="28">
        <v>0</v>
      </c>
      <c r="F12" s="28"/>
      <c r="G12" s="28">
        <v>0</v>
      </c>
      <c r="H12" s="28">
        <v>0</v>
      </c>
      <c r="I12" s="28">
        <v>0</v>
      </c>
    </row>
    <row r="13" spans="2:9" ht="12.75" customHeight="1">
      <c r="B13" s="42" t="s">
        <v>150</v>
      </c>
      <c r="C13" s="30">
        <f aca="true" t="shared" si="2" ref="C13:I13">SUM(C14:C16)</f>
        <v>0</v>
      </c>
      <c r="D13" s="30">
        <f t="shared" si="2"/>
        <v>0</v>
      </c>
      <c r="E13" s="30">
        <f t="shared" si="2"/>
        <v>0</v>
      </c>
      <c r="F13" s="30">
        <f t="shared" si="2"/>
        <v>0</v>
      </c>
      <c r="G13" s="30">
        <f t="shared" si="2"/>
        <v>0</v>
      </c>
      <c r="H13" s="30">
        <f t="shared" si="2"/>
        <v>0</v>
      </c>
      <c r="I13" s="30">
        <f t="shared" si="2"/>
        <v>0</v>
      </c>
    </row>
    <row r="14" spans="2:9" ht="12.75">
      <c r="B14" s="44" t="s">
        <v>149</v>
      </c>
      <c r="C14" s="30">
        <v>0</v>
      </c>
      <c r="D14" s="30">
        <v>0</v>
      </c>
      <c r="E14" s="30">
        <v>0</v>
      </c>
      <c r="F14" s="30"/>
      <c r="G14" s="28">
        <v>0</v>
      </c>
      <c r="H14" s="30">
        <v>0</v>
      </c>
      <c r="I14" s="30">
        <v>0</v>
      </c>
    </row>
    <row r="15" spans="2:9" ht="12.75">
      <c r="B15" s="44" t="s">
        <v>148</v>
      </c>
      <c r="C15" s="28">
        <v>0</v>
      </c>
      <c r="D15" s="28">
        <v>0</v>
      </c>
      <c r="E15" s="28">
        <v>0</v>
      </c>
      <c r="F15" s="28"/>
      <c r="G15" s="28">
        <v>0</v>
      </c>
      <c r="H15" s="28">
        <v>0</v>
      </c>
      <c r="I15" s="28">
        <v>0</v>
      </c>
    </row>
    <row r="16" spans="2:9" ht="12.75">
      <c r="B16" s="44" t="s">
        <v>147</v>
      </c>
      <c r="C16" s="28">
        <v>0</v>
      </c>
      <c r="D16" s="28">
        <v>0</v>
      </c>
      <c r="E16" s="28">
        <v>0</v>
      </c>
      <c r="F16" s="28"/>
      <c r="G16" s="28">
        <v>0</v>
      </c>
      <c r="H16" s="28">
        <v>0</v>
      </c>
      <c r="I16" s="28">
        <v>0</v>
      </c>
    </row>
    <row r="17" spans="2:9" ht="12.75">
      <c r="B17" s="42" t="s">
        <v>146</v>
      </c>
      <c r="C17" s="30">
        <v>71288172.97</v>
      </c>
      <c r="D17" s="43"/>
      <c r="E17" s="43"/>
      <c r="F17" s="43"/>
      <c r="G17" s="28">
        <v>23693584.58</v>
      </c>
      <c r="H17" s="43"/>
      <c r="I17" s="43"/>
    </row>
    <row r="18" spans="2:9" ht="12.75">
      <c r="B18" s="29"/>
      <c r="C18" s="28"/>
      <c r="D18" s="28"/>
      <c r="E18" s="28"/>
      <c r="F18" s="28"/>
      <c r="G18" s="28"/>
      <c r="H18" s="28"/>
      <c r="I18" s="28"/>
    </row>
    <row r="19" spans="2:9" ht="12.75" customHeight="1">
      <c r="B19" s="39" t="s">
        <v>145</v>
      </c>
      <c r="C19" s="30">
        <f>C8+C17</f>
        <v>71288172.97</v>
      </c>
      <c r="D19" s="30">
        <f aca="true" t="shared" si="3" ref="D19:I19">D8+D17</f>
        <v>0</v>
      </c>
      <c r="E19" s="30">
        <f t="shared" si="3"/>
        <v>0</v>
      </c>
      <c r="F19" s="30">
        <f t="shared" si="3"/>
        <v>0</v>
      </c>
      <c r="G19" s="30">
        <f t="shared" si="3"/>
        <v>23693584.58</v>
      </c>
      <c r="H19" s="30">
        <f t="shared" si="3"/>
        <v>0</v>
      </c>
      <c r="I19" s="30">
        <f t="shared" si="3"/>
        <v>0</v>
      </c>
    </row>
    <row r="20" spans="2:9" ht="12.75">
      <c r="B20" s="42"/>
      <c r="C20" s="30"/>
      <c r="D20" s="30"/>
      <c r="E20" s="30"/>
      <c r="F20" s="30"/>
      <c r="G20" s="30"/>
      <c r="H20" s="30"/>
      <c r="I20" s="30"/>
    </row>
    <row r="21" spans="2:9" ht="12.75" customHeight="1">
      <c r="B21" s="42" t="s">
        <v>144</v>
      </c>
      <c r="C21" s="30">
        <f aca="true" t="shared" si="4" ref="C21:I21">SUM(C22:C24)</f>
        <v>0</v>
      </c>
      <c r="D21" s="30">
        <f t="shared" si="4"/>
        <v>0</v>
      </c>
      <c r="E21" s="30">
        <f t="shared" si="4"/>
        <v>0</v>
      </c>
      <c r="F21" s="30">
        <f t="shared" si="4"/>
        <v>0</v>
      </c>
      <c r="G21" s="30">
        <f t="shared" si="4"/>
        <v>0</v>
      </c>
      <c r="H21" s="30">
        <f t="shared" si="4"/>
        <v>0</v>
      </c>
      <c r="I21" s="30">
        <f t="shared" si="4"/>
        <v>0</v>
      </c>
    </row>
    <row r="22" spans="2:9" ht="12.75" customHeight="1">
      <c r="B22" s="29" t="s">
        <v>143</v>
      </c>
      <c r="C22" s="28"/>
      <c r="D22" s="28"/>
      <c r="E22" s="28"/>
      <c r="F22" s="28"/>
      <c r="G22" s="28">
        <f>C22+D22-E22+F22</f>
        <v>0</v>
      </c>
      <c r="H22" s="28"/>
      <c r="I22" s="28"/>
    </row>
    <row r="23" spans="2:9" ht="12.75" customHeight="1">
      <c r="B23" s="29" t="s">
        <v>142</v>
      </c>
      <c r="C23" s="28"/>
      <c r="D23" s="28"/>
      <c r="E23" s="28"/>
      <c r="F23" s="28"/>
      <c r="G23" s="28">
        <f>C23+D23-E23+F23</f>
        <v>0</v>
      </c>
      <c r="H23" s="28"/>
      <c r="I23" s="28"/>
    </row>
    <row r="24" spans="2:9" ht="12.75" customHeight="1">
      <c r="B24" s="29" t="s">
        <v>141</v>
      </c>
      <c r="C24" s="28"/>
      <c r="D24" s="28"/>
      <c r="E24" s="28"/>
      <c r="F24" s="28"/>
      <c r="G24" s="28">
        <f>C24+D24-E24+F24</f>
        <v>0</v>
      </c>
      <c r="H24" s="28"/>
      <c r="I24" s="28"/>
    </row>
    <row r="25" spans="2:9" ht="12.75">
      <c r="B25" s="41"/>
      <c r="C25" s="40"/>
      <c r="D25" s="40"/>
      <c r="E25" s="40"/>
      <c r="F25" s="40"/>
      <c r="G25" s="40"/>
      <c r="H25" s="40"/>
      <c r="I25" s="40"/>
    </row>
    <row r="26" spans="2:9" ht="25.5">
      <c r="B26" s="39" t="s">
        <v>140</v>
      </c>
      <c r="C26" s="30">
        <f aca="true" t="shared" si="5" ref="C26:I26">SUM(C27:C29)</f>
        <v>0</v>
      </c>
      <c r="D26" s="30">
        <f t="shared" si="5"/>
        <v>0</v>
      </c>
      <c r="E26" s="30">
        <f t="shared" si="5"/>
        <v>0</v>
      </c>
      <c r="F26" s="30">
        <f t="shared" si="5"/>
        <v>0</v>
      </c>
      <c r="G26" s="30">
        <f t="shared" si="5"/>
        <v>0</v>
      </c>
      <c r="H26" s="30">
        <f t="shared" si="5"/>
        <v>0</v>
      </c>
      <c r="I26" s="30">
        <f t="shared" si="5"/>
        <v>0</v>
      </c>
    </row>
    <row r="27" spans="2:9" ht="12.75" customHeight="1">
      <c r="B27" s="29" t="s">
        <v>139</v>
      </c>
      <c r="C27" s="28"/>
      <c r="D27" s="28"/>
      <c r="E27" s="28"/>
      <c r="F27" s="28"/>
      <c r="G27" s="28">
        <f>C27+D27-E27+F27</f>
        <v>0</v>
      </c>
      <c r="H27" s="28"/>
      <c r="I27" s="28"/>
    </row>
    <row r="28" spans="2:9" ht="12.75" customHeight="1">
      <c r="B28" s="29" t="s">
        <v>138</v>
      </c>
      <c r="C28" s="28"/>
      <c r="D28" s="28"/>
      <c r="E28" s="28"/>
      <c r="F28" s="28"/>
      <c r="G28" s="28">
        <f>C28+D28-E28+F28</f>
        <v>0</v>
      </c>
      <c r="H28" s="28"/>
      <c r="I28" s="28"/>
    </row>
    <row r="29" spans="2:9" ht="12.75" customHeight="1">
      <c r="B29" s="29" t="s">
        <v>137</v>
      </c>
      <c r="C29" s="28"/>
      <c r="D29" s="28"/>
      <c r="E29" s="28"/>
      <c r="F29" s="28"/>
      <c r="G29" s="28">
        <f>C29+D29-E29+F29</f>
        <v>0</v>
      </c>
      <c r="H29" s="28"/>
      <c r="I29" s="28"/>
    </row>
    <row r="30" spans="2:9" ht="13.5" thickBot="1">
      <c r="B30" s="38"/>
      <c r="C30" s="37"/>
      <c r="D30" s="37"/>
      <c r="E30" s="37"/>
      <c r="F30" s="37"/>
      <c r="G30" s="37"/>
      <c r="H30" s="37"/>
      <c r="I30" s="37"/>
    </row>
    <row r="31" spans="2:9" ht="18.75" customHeight="1">
      <c r="B31" s="326" t="s">
        <v>136</v>
      </c>
      <c r="C31" s="326"/>
      <c r="D31" s="326"/>
      <c r="E31" s="326"/>
      <c r="F31" s="326"/>
      <c r="G31" s="326"/>
      <c r="H31" s="326"/>
      <c r="I31" s="326"/>
    </row>
    <row r="32" spans="2:9" ht="12.75">
      <c r="B32" s="36" t="s">
        <v>135</v>
      </c>
      <c r="C32" s="25"/>
      <c r="D32" s="35"/>
      <c r="E32" s="35"/>
      <c r="F32" s="35"/>
      <c r="G32" s="35"/>
      <c r="H32" s="35"/>
      <c r="I32" s="35"/>
    </row>
    <row r="33" spans="2:9" ht="13.5" thickBot="1">
      <c r="B33" s="34"/>
      <c r="C33" s="25"/>
      <c r="D33" s="25"/>
      <c r="E33" s="25"/>
      <c r="F33" s="25"/>
      <c r="G33" s="25"/>
      <c r="H33" s="25"/>
      <c r="I33" s="25"/>
    </row>
    <row r="34" spans="2:9" ht="38.25" customHeight="1">
      <c r="B34" s="333" t="s">
        <v>134</v>
      </c>
      <c r="C34" s="333" t="s">
        <v>133</v>
      </c>
      <c r="D34" s="333" t="s">
        <v>132</v>
      </c>
      <c r="E34" s="33" t="s">
        <v>131</v>
      </c>
      <c r="F34" s="333" t="s">
        <v>130</v>
      </c>
      <c r="G34" s="33" t="s">
        <v>129</v>
      </c>
      <c r="H34" s="25"/>
      <c r="I34" s="25"/>
    </row>
    <row r="35" spans="2:9" ht="15.75" customHeight="1" thickBot="1">
      <c r="B35" s="334"/>
      <c r="C35" s="334"/>
      <c r="D35" s="334"/>
      <c r="E35" s="32" t="s">
        <v>128</v>
      </c>
      <c r="F35" s="334"/>
      <c r="G35" s="32" t="s">
        <v>127</v>
      </c>
      <c r="H35" s="25"/>
      <c r="I35" s="25"/>
    </row>
    <row r="36" spans="2:9" ht="12.75">
      <c r="B36" s="31" t="s">
        <v>126</v>
      </c>
      <c r="C36" s="30">
        <f>SUM(C37:C39)</f>
        <v>0</v>
      </c>
      <c r="D36" s="30">
        <f>SUM(D37:D39)</f>
        <v>0</v>
      </c>
      <c r="E36" s="30">
        <f>SUM(E37:E39)</f>
        <v>0</v>
      </c>
      <c r="F36" s="30">
        <f>SUM(F37:F39)</f>
        <v>0</v>
      </c>
      <c r="G36" s="30">
        <f>SUM(G37:G39)</f>
        <v>0</v>
      </c>
      <c r="H36" s="25"/>
      <c r="I36" s="25"/>
    </row>
    <row r="37" spans="2:9" ht="12.75">
      <c r="B37" s="29" t="s">
        <v>125</v>
      </c>
      <c r="C37" s="28"/>
      <c r="D37" s="28"/>
      <c r="E37" s="28"/>
      <c r="F37" s="28"/>
      <c r="G37" s="28"/>
      <c r="H37" s="25"/>
      <c r="I37" s="25"/>
    </row>
    <row r="38" spans="2:9" ht="12.75">
      <c r="B38" s="29" t="s">
        <v>124</v>
      </c>
      <c r="C38" s="28"/>
      <c r="D38" s="28"/>
      <c r="E38" s="28"/>
      <c r="F38" s="28"/>
      <c r="G38" s="28"/>
      <c r="H38" s="25"/>
      <c r="I38" s="25"/>
    </row>
    <row r="39" spans="2:9" ht="13.5" thickBot="1">
      <c r="B39" s="27" t="s">
        <v>123</v>
      </c>
      <c r="C39" s="26"/>
      <c r="D39" s="26"/>
      <c r="E39" s="26"/>
      <c r="F39" s="26"/>
      <c r="G39" s="26"/>
      <c r="H39" s="25"/>
      <c r="I39" s="25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59" r:id="rId3"/>
  <legacyDrawing r:id="rId2"/>
  <oleObjects>
    <oleObject progId="Excel.Sheet.12" shapeId="1442406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view="pageBreakPreview" zoomScale="60" zoomScalePageLayoutView="0" workbookViewId="0" topLeftCell="A1">
      <selection activeCell="O23" sqref="O23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327" t="s">
        <v>120</v>
      </c>
      <c r="C2" s="328"/>
      <c r="D2" s="328"/>
      <c r="E2" s="328"/>
      <c r="F2" s="328"/>
      <c r="G2" s="328"/>
      <c r="H2" s="328"/>
      <c r="I2" s="328"/>
      <c r="J2" s="328"/>
      <c r="K2" s="328"/>
      <c r="L2" s="329"/>
    </row>
    <row r="3" spans="2:12" ht="15.75" customHeight="1" thickBot="1">
      <c r="B3" s="330" t="s">
        <v>199</v>
      </c>
      <c r="C3" s="331"/>
      <c r="D3" s="331"/>
      <c r="E3" s="331"/>
      <c r="F3" s="331"/>
      <c r="G3" s="331"/>
      <c r="H3" s="331"/>
      <c r="I3" s="331"/>
      <c r="J3" s="331"/>
      <c r="K3" s="331"/>
      <c r="L3" s="332"/>
    </row>
    <row r="4" spans="2:12" ht="15.75" customHeight="1" thickBot="1">
      <c r="B4" s="330" t="s">
        <v>736</v>
      </c>
      <c r="C4" s="331"/>
      <c r="D4" s="331"/>
      <c r="E4" s="331"/>
      <c r="F4" s="331"/>
      <c r="G4" s="331"/>
      <c r="H4" s="331"/>
      <c r="I4" s="331"/>
      <c r="J4" s="331"/>
      <c r="K4" s="331"/>
      <c r="L4" s="332"/>
    </row>
    <row r="5" spans="2:12" ht="15.75" thickBot="1">
      <c r="B5" s="330" t="s">
        <v>1</v>
      </c>
      <c r="C5" s="331"/>
      <c r="D5" s="331"/>
      <c r="E5" s="331"/>
      <c r="F5" s="331"/>
      <c r="G5" s="331"/>
      <c r="H5" s="331"/>
      <c r="I5" s="331"/>
      <c r="J5" s="331"/>
      <c r="K5" s="331"/>
      <c r="L5" s="332"/>
    </row>
    <row r="6" spans="2:12" ht="120.75" customHeight="1">
      <c r="B6" s="55" t="s">
        <v>198</v>
      </c>
      <c r="C6" s="54" t="s">
        <v>197</v>
      </c>
      <c r="D6" s="54" t="s">
        <v>196</v>
      </c>
      <c r="E6" s="54" t="s">
        <v>195</v>
      </c>
      <c r="F6" s="54" t="s">
        <v>194</v>
      </c>
      <c r="G6" s="54" t="s">
        <v>193</v>
      </c>
      <c r="H6" s="54" t="s">
        <v>192</v>
      </c>
      <c r="I6" s="54" t="s">
        <v>191</v>
      </c>
      <c r="J6" s="54" t="s">
        <v>190</v>
      </c>
      <c r="K6" s="54" t="s">
        <v>189</v>
      </c>
      <c r="L6" s="54" t="s">
        <v>188</v>
      </c>
    </row>
    <row r="7" spans="2:12" ht="48.75" customHeight="1" thickBot="1">
      <c r="B7" s="45" t="s">
        <v>163</v>
      </c>
      <c r="C7" s="45" t="s">
        <v>162</v>
      </c>
      <c r="D7" s="45" t="s">
        <v>161</v>
      </c>
      <c r="E7" s="45" t="s">
        <v>160</v>
      </c>
      <c r="F7" s="45" t="s">
        <v>159</v>
      </c>
      <c r="G7" s="45" t="s">
        <v>187</v>
      </c>
      <c r="H7" s="45" t="s">
        <v>157</v>
      </c>
      <c r="I7" s="45" t="s">
        <v>156</v>
      </c>
      <c r="J7" s="45" t="s">
        <v>186</v>
      </c>
      <c r="K7" s="45" t="s">
        <v>185</v>
      </c>
      <c r="L7" s="45" t="s">
        <v>184</v>
      </c>
    </row>
    <row r="8" spans="2:12" ht="15">
      <c r="B8" s="53"/>
      <c r="C8" s="52"/>
      <c r="D8" s="52"/>
      <c r="E8" s="52"/>
      <c r="F8" s="52"/>
      <c r="G8" s="52"/>
      <c r="H8" s="52"/>
      <c r="I8" s="52"/>
      <c r="J8" s="52"/>
      <c r="K8" s="52"/>
      <c r="L8" s="52"/>
    </row>
    <row r="9" spans="2:12" ht="25.5">
      <c r="B9" s="49" t="s">
        <v>183</v>
      </c>
      <c r="C9" s="30">
        <f>SUM(C10:C13)</f>
        <v>0</v>
      </c>
      <c r="D9" s="30">
        <f aca="true" t="shared" si="0" ref="D9:L9">SUM(D10:D13)</f>
        <v>0</v>
      </c>
      <c r="E9" s="30">
        <f t="shared" si="0"/>
        <v>0</v>
      </c>
      <c r="F9" s="30">
        <f t="shared" si="0"/>
        <v>0</v>
      </c>
      <c r="G9" s="30">
        <f t="shared" si="0"/>
        <v>0</v>
      </c>
      <c r="H9" s="30">
        <f t="shared" si="0"/>
        <v>0</v>
      </c>
      <c r="I9" s="30">
        <f t="shared" si="0"/>
        <v>0</v>
      </c>
      <c r="J9" s="30">
        <f t="shared" si="0"/>
        <v>0</v>
      </c>
      <c r="K9" s="30">
        <f t="shared" si="0"/>
        <v>0</v>
      </c>
      <c r="L9" s="30">
        <f t="shared" si="0"/>
        <v>0</v>
      </c>
    </row>
    <row r="10" spans="2:12" ht="15">
      <c r="B10" s="51" t="s">
        <v>182</v>
      </c>
      <c r="C10" s="28"/>
      <c r="D10" s="28"/>
      <c r="E10" s="28"/>
      <c r="F10" s="28"/>
      <c r="G10" s="28"/>
      <c r="H10" s="28"/>
      <c r="I10" s="28"/>
      <c r="J10" s="28"/>
      <c r="K10" s="28"/>
      <c r="L10" s="28">
        <f>F10-K10</f>
        <v>0</v>
      </c>
    </row>
    <row r="11" spans="2:12" ht="15">
      <c r="B11" s="51" t="s">
        <v>181</v>
      </c>
      <c r="C11" s="28"/>
      <c r="D11" s="28"/>
      <c r="E11" s="28"/>
      <c r="F11" s="28"/>
      <c r="G11" s="28"/>
      <c r="H11" s="28"/>
      <c r="I11" s="28"/>
      <c r="J11" s="28"/>
      <c r="K11" s="28"/>
      <c r="L11" s="28">
        <f aca="true" t="shared" si="1" ref="L11:L20">F11-K11</f>
        <v>0</v>
      </c>
    </row>
    <row r="12" spans="2:12" ht="15">
      <c r="B12" s="51" t="s">
        <v>180</v>
      </c>
      <c r="C12" s="28"/>
      <c r="D12" s="28"/>
      <c r="E12" s="28"/>
      <c r="F12" s="28"/>
      <c r="G12" s="28"/>
      <c r="H12" s="28"/>
      <c r="I12" s="28"/>
      <c r="J12" s="28"/>
      <c r="K12" s="28"/>
      <c r="L12" s="28">
        <f t="shared" si="1"/>
        <v>0</v>
      </c>
    </row>
    <row r="13" spans="2:12" ht="15">
      <c r="B13" s="51" t="s">
        <v>179</v>
      </c>
      <c r="C13" s="28"/>
      <c r="D13" s="28"/>
      <c r="E13" s="28"/>
      <c r="F13" s="28"/>
      <c r="G13" s="28"/>
      <c r="H13" s="28"/>
      <c r="I13" s="28"/>
      <c r="J13" s="28"/>
      <c r="K13" s="28"/>
      <c r="L13" s="28">
        <f t="shared" si="1"/>
        <v>0</v>
      </c>
    </row>
    <row r="14" spans="2:12" ht="15">
      <c r="B14" s="50"/>
      <c r="C14" s="28"/>
      <c r="D14" s="28"/>
      <c r="E14" s="28"/>
      <c r="F14" s="28"/>
      <c r="G14" s="28"/>
      <c r="H14" s="28"/>
      <c r="I14" s="28"/>
      <c r="J14" s="28"/>
      <c r="K14" s="28"/>
      <c r="L14" s="28">
        <f t="shared" si="1"/>
        <v>0</v>
      </c>
    </row>
    <row r="15" spans="2:12" ht="15" customHeight="1">
      <c r="B15" s="49" t="s">
        <v>178</v>
      </c>
      <c r="C15" s="30">
        <f>SUM(C16:C19)</f>
        <v>0</v>
      </c>
      <c r="D15" s="30">
        <f aca="true" t="shared" si="2" ref="D15:L15">SUM(D16:D19)</f>
        <v>0</v>
      </c>
      <c r="E15" s="30">
        <f t="shared" si="2"/>
        <v>0</v>
      </c>
      <c r="F15" s="30">
        <f t="shared" si="2"/>
        <v>0</v>
      </c>
      <c r="G15" s="30">
        <f t="shared" si="2"/>
        <v>0</v>
      </c>
      <c r="H15" s="30">
        <f t="shared" si="2"/>
        <v>0</v>
      </c>
      <c r="I15" s="30">
        <f t="shared" si="2"/>
        <v>0</v>
      </c>
      <c r="J15" s="30">
        <f t="shared" si="2"/>
        <v>0</v>
      </c>
      <c r="K15" s="30">
        <f t="shared" si="2"/>
        <v>0</v>
      </c>
      <c r="L15" s="30">
        <f t="shared" si="2"/>
        <v>0</v>
      </c>
    </row>
    <row r="16" spans="2:12" ht="15">
      <c r="B16" s="51" t="s">
        <v>177</v>
      </c>
      <c r="C16" s="28"/>
      <c r="D16" s="28"/>
      <c r="E16" s="28"/>
      <c r="F16" s="28"/>
      <c r="G16" s="28"/>
      <c r="H16" s="28"/>
      <c r="I16" s="28"/>
      <c r="J16" s="28"/>
      <c r="K16" s="28"/>
      <c r="L16" s="28">
        <f t="shared" si="1"/>
        <v>0</v>
      </c>
    </row>
    <row r="17" spans="2:12" ht="15">
      <c r="B17" s="51" t="s">
        <v>176</v>
      </c>
      <c r="C17" s="28"/>
      <c r="D17" s="28"/>
      <c r="E17" s="28"/>
      <c r="F17" s="28"/>
      <c r="G17" s="28"/>
      <c r="H17" s="28"/>
      <c r="I17" s="28"/>
      <c r="J17" s="28"/>
      <c r="K17" s="28"/>
      <c r="L17" s="28">
        <f t="shared" si="1"/>
        <v>0</v>
      </c>
    </row>
    <row r="18" spans="2:12" ht="15">
      <c r="B18" s="51" t="s">
        <v>175</v>
      </c>
      <c r="C18" s="28"/>
      <c r="D18" s="28"/>
      <c r="E18" s="28"/>
      <c r="F18" s="28"/>
      <c r="G18" s="28"/>
      <c r="H18" s="28"/>
      <c r="I18" s="28"/>
      <c r="J18" s="28"/>
      <c r="K18" s="28"/>
      <c r="L18" s="28">
        <f t="shared" si="1"/>
        <v>0</v>
      </c>
    </row>
    <row r="19" spans="2:12" ht="15">
      <c r="B19" s="51" t="s">
        <v>174</v>
      </c>
      <c r="C19" s="28"/>
      <c r="D19" s="28"/>
      <c r="E19" s="28"/>
      <c r="F19" s="28"/>
      <c r="G19" s="28"/>
      <c r="H19" s="28"/>
      <c r="I19" s="28"/>
      <c r="J19" s="28"/>
      <c r="K19" s="28"/>
      <c r="L19" s="28">
        <f t="shared" si="1"/>
        <v>0</v>
      </c>
    </row>
    <row r="20" spans="2:12" ht="15">
      <c r="B20" s="50"/>
      <c r="C20" s="28"/>
      <c r="D20" s="28"/>
      <c r="E20" s="28"/>
      <c r="F20" s="28"/>
      <c r="G20" s="28"/>
      <c r="H20" s="28"/>
      <c r="I20" s="28"/>
      <c r="J20" s="28"/>
      <c r="K20" s="28"/>
      <c r="L20" s="28">
        <f t="shared" si="1"/>
        <v>0</v>
      </c>
    </row>
    <row r="21" spans="2:12" ht="38.25">
      <c r="B21" s="49" t="s">
        <v>173</v>
      </c>
      <c r="C21" s="30">
        <f>C9+C15</f>
        <v>0</v>
      </c>
      <c r="D21" s="30">
        <f aca="true" t="shared" si="3" ref="D21:L21">D9+D15</f>
        <v>0</v>
      </c>
      <c r="E21" s="30">
        <f t="shared" si="3"/>
        <v>0</v>
      </c>
      <c r="F21" s="30">
        <f t="shared" si="3"/>
        <v>0</v>
      </c>
      <c r="G21" s="30">
        <f t="shared" si="3"/>
        <v>0</v>
      </c>
      <c r="H21" s="30">
        <f t="shared" si="3"/>
        <v>0</v>
      </c>
      <c r="I21" s="30">
        <f t="shared" si="3"/>
        <v>0</v>
      </c>
      <c r="J21" s="30">
        <f t="shared" si="3"/>
        <v>0</v>
      </c>
      <c r="K21" s="30">
        <f t="shared" si="3"/>
        <v>0</v>
      </c>
      <c r="L21" s="30">
        <f t="shared" si="3"/>
        <v>0</v>
      </c>
    </row>
    <row r="22" spans="2:12" ht="15.75" thickBot="1">
      <c r="B22" s="48"/>
      <c r="C22" s="47"/>
      <c r="D22" s="47"/>
      <c r="E22" s="47"/>
      <c r="F22" s="47"/>
      <c r="G22" s="47"/>
      <c r="H22" s="47"/>
      <c r="I22" s="47"/>
      <c r="J22" s="47"/>
      <c r="K22" s="47"/>
      <c r="L22" s="47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3"/>
  <legacyDrawing r:id="rId2"/>
  <oleObjects>
    <oleObject progId="Excel.Sheet.12" shapeId="1432709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view="pageBreakPreview" zoomScale="60" zoomScalePageLayoutView="0" workbookViewId="0" topLeftCell="A1">
      <pane ySplit="8" topLeftCell="A48" activePane="bottomLeft" state="frozen"/>
      <selection pane="topLeft" activeCell="A1" sqref="A1"/>
      <selection pane="bottomLeft" activeCell="J91" sqref="J91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22.00390625" style="1" customWidth="1"/>
    <col min="4" max="4" width="22.57421875" style="1" customWidth="1"/>
    <col min="5" max="5" width="25.28125" style="1" customWidth="1"/>
    <col min="6" max="16384" width="11.421875" style="1" customWidth="1"/>
  </cols>
  <sheetData>
    <row r="1" ht="13.5" thickBot="1"/>
    <row r="2" spans="2:5" ht="12.75">
      <c r="B2" s="317" t="s">
        <v>120</v>
      </c>
      <c r="C2" s="318"/>
      <c r="D2" s="318"/>
      <c r="E2" s="319"/>
    </row>
    <row r="3" spans="2:5" ht="12.75">
      <c r="B3" s="342" t="s">
        <v>241</v>
      </c>
      <c r="C3" s="343"/>
      <c r="D3" s="343"/>
      <c r="E3" s="344"/>
    </row>
    <row r="4" spans="2:5" ht="12.75">
      <c r="B4" s="342" t="s">
        <v>736</v>
      </c>
      <c r="C4" s="343"/>
      <c r="D4" s="343"/>
      <c r="E4" s="344"/>
    </row>
    <row r="5" spans="2:5" ht="13.5" thickBot="1">
      <c r="B5" s="345" t="s">
        <v>1</v>
      </c>
      <c r="C5" s="346"/>
      <c r="D5" s="346"/>
      <c r="E5" s="347"/>
    </row>
    <row r="6" spans="2:5" ht="13.5" thickBot="1">
      <c r="B6" s="86"/>
      <c r="C6" s="86"/>
      <c r="D6" s="86"/>
      <c r="E6" s="86"/>
    </row>
    <row r="7" spans="2:5" ht="12.75">
      <c r="B7" s="348" t="s">
        <v>2</v>
      </c>
      <c r="C7" s="312" t="s">
        <v>222</v>
      </c>
      <c r="D7" s="350" t="s">
        <v>210</v>
      </c>
      <c r="E7" s="312" t="s">
        <v>209</v>
      </c>
    </row>
    <row r="8" spans="2:5" ht="13.5" thickBot="1">
      <c r="B8" s="349"/>
      <c r="C8" s="313" t="s">
        <v>240</v>
      </c>
      <c r="D8" s="351"/>
      <c r="E8" s="313" t="s">
        <v>239</v>
      </c>
    </row>
    <row r="9" spans="2:5" ht="12.75">
      <c r="B9" s="76" t="s">
        <v>238</v>
      </c>
      <c r="C9" s="75">
        <f>SUM(C10:C12)</f>
        <v>6875745796</v>
      </c>
      <c r="D9" s="75">
        <f>SUM(D10:D12)</f>
        <v>4057237677.82</v>
      </c>
      <c r="E9" s="75">
        <f>SUM(E10:E12)</f>
        <v>4057237677.82</v>
      </c>
    </row>
    <row r="10" spans="2:5" ht="12.75">
      <c r="B10" s="79" t="s">
        <v>237</v>
      </c>
      <c r="C10" s="77">
        <v>321486830</v>
      </c>
      <c r="D10" s="77">
        <v>227672162</v>
      </c>
      <c r="E10" s="77">
        <v>227672162</v>
      </c>
    </row>
    <row r="11" spans="2:5" ht="12.75">
      <c r="B11" s="79" t="s">
        <v>207</v>
      </c>
      <c r="C11" s="77">
        <v>6554258966</v>
      </c>
      <c r="D11" s="77">
        <v>3829565515.82</v>
      </c>
      <c r="E11" s="77">
        <v>3829565515.82</v>
      </c>
    </row>
    <row r="12" spans="2:5" ht="12.75">
      <c r="B12" s="79" t="s">
        <v>236</v>
      </c>
      <c r="C12" s="77">
        <f>C48</f>
        <v>0</v>
      </c>
      <c r="D12" s="77">
        <f>D48</f>
        <v>0</v>
      </c>
      <c r="E12" s="77">
        <f>E48</f>
        <v>0</v>
      </c>
    </row>
    <row r="13" spans="2:5" ht="12.75">
      <c r="B13" s="76"/>
      <c r="C13" s="77"/>
      <c r="D13" s="77"/>
      <c r="E13" s="77"/>
    </row>
    <row r="14" spans="2:5" ht="15">
      <c r="B14" s="76" t="s">
        <v>235</v>
      </c>
      <c r="C14" s="75">
        <f>SUM(C15:C16)</f>
        <v>6875745796</v>
      </c>
      <c r="D14" s="75">
        <f>SUM(D15:D16)</f>
        <v>3845936754.59</v>
      </c>
      <c r="E14" s="75">
        <f>SUM(E15:E16)</f>
        <v>3844902037.29</v>
      </c>
    </row>
    <row r="15" spans="2:5" ht="12.75">
      <c r="B15" s="79" t="s">
        <v>216</v>
      </c>
      <c r="C15" s="77">
        <v>321486830</v>
      </c>
      <c r="D15" s="77">
        <v>126307801.36</v>
      </c>
      <c r="E15" s="77">
        <v>125950646.17</v>
      </c>
    </row>
    <row r="16" spans="2:5" ht="12.75">
      <c r="B16" s="79" t="s">
        <v>234</v>
      </c>
      <c r="C16" s="77">
        <v>6554258966</v>
      </c>
      <c r="D16" s="77">
        <v>3719628953.23</v>
      </c>
      <c r="E16" s="77">
        <v>3718951391.12</v>
      </c>
    </row>
    <row r="17" spans="2:5" ht="12.75">
      <c r="B17" s="78"/>
      <c r="C17" s="77"/>
      <c r="D17" s="77"/>
      <c r="E17" s="77"/>
    </row>
    <row r="18" spans="2:5" ht="12.75">
      <c r="B18" s="76" t="s">
        <v>233</v>
      </c>
      <c r="C18" s="75">
        <f>SUM(C19:C20)</f>
        <v>0</v>
      </c>
      <c r="D18" s="75">
        <f>SUM(D19:D20)</f>
        <v>0</v>
      </c>
      <c r="E18" s="75">
        <f>SUM(E19:E20)</f>
        <v>0</v>
      </c>
    </row>
    <row r="19" spans="2:5" ht="12.75">
      <c r="B19" s="79" t="s">
        <v>215</v>
      </c>
      <c r="C19" s="85"/>
      <c r="D19" s="77"/>
      <c r="E19" s="77"/>
    </row>
    <row r="20" spans="2:5" ht="12.75">
      <c r="B20" s="79" t="s">
        <v>202</v>
      </c>
      <c r="C20" s="85"/>
      <c r="D20" s="77"/>
      <c r="E20" s="77"/>
    </row>
    <row r="21" spans="2:5" ht="12.75">
      <c r="B21" s="78"/>
      <c r="C21" s="77"/>
      <c r="D21" s="77"/>
      <c r="E21" s="77"/>
    </row>
    <row r="22" spans="2:5" ht="12.75">
      <c r="B22" s="76" t="s">
        <v>232</v>
      </c>
      <c r="C22" s="75">
        <f>C9-C14+C18</f>
        <v>0</v>
      </c>
      <c r="D22" s="76">
        <f>D9-D14+D18</f>
        <v>211300923.23000002</v>
      </c>
      <c r="E22" s="76">
        <f>E9-E14+E18</f>
        <v>212335640.5300002</v>
      </c>
    </row>
    <row r="23" spans="2:5" ht="12.75">
      <c r="B23" s="76"/>
      <c r="C23" s="77"/>
      <c r="D23" s="78"/>
      <c r="E23" s="78"/>
    </row>
    <row r="24" spans="2:5" ht="12.75">
      <c r="B24" s="76" t="s">
        <v>231</v>
      </c>
      <c r="C24" s="75">
        <f>C22-C12</f>
        <v>0</v>
      </c>
      <c r="D24" s="76">
        <f>D22-D12</f>
        <v>211300923.23000002</v>
      </c>
      <c r="E24" s="76">
        <f>E22-E12</f>
        <v>212335640.5300002</v>
      </c>
    </row>
    <row r="25" spans="2:5" ht="12.75">
      <c r="B25" s="76"/>
      <c r="C25" s="77"/>
      <c r="D25" s="78"/>
      <c r="E25" s="78"/>
    </row>
    <row r="26" spans="2:5" ht="25.5">
      <c r="B26" s="76" t="s">
        <v>230</v>
      </c>
      <c r="C26" s="75">
        <f>C24-C18</f>
        <v>0</v>
      </c>
      <c r="D26" s="75">
        <f>D24-D18</f>
        <v>211300923.23000002</v>
      </c>
      <c r="E26" s="75">
        <f>E24-E18</f>
        <v>212335640.5300002</v>
      </c>
    </row>
    <row r="27" spans="2:5" ht="13.5" thickBot="1">
      <c r="B27" s="84"/>
      <c r="C27" s="83"/>
      <c r="D27" s="83"/>
      <c r="E27" s="83"/>
    </row>
    <row r="28" spans="2:5" ht="34.5" customHeight="1" thickBot="1">
      <c r="B28" s="341"/>
      <c r="C28" s="341"/>
      <c r="D28" s="341"/>
      <c r="E28" s="341"/>
    </row>
    <row r="29" spans="2:5" ht="13.5" thickBot="1">
      <c r="B29" s="82" t="s">
        <v>212</v>
      </c>
      <c r="C29" s="81" t="s">
        <v>221</v>
      </c>
      <c r="D29" s="81" t="s">
        <v>210</v>
      </c>
      <c r="E29" s="81" t="s">
        <v>208</v>
      </c>
    </row>
    <row r="30" spans="2:5" ht="12.75">
      <c r="B30" s="80"/>
      <c r="C30" s="77"/>
      <c r="D30" s="77"/>
      <c r="E30" s="77"/>
    </row>
    <row r="31" spans="2:5" ht="12.75">
      <c r="B31" s="76" t="s">
        <v>229</v>
      </c>
      <c r="C31" s="75">
        <f>SUM(C32:C33)</f>
        <v>0</v>
      </c>
      <c r="D31" s="76">
        <f>SUM(D32:D33)</f>
        <v>0</v>
      </c>
      <c r="E31" s="76">
        <f>SUM(E32:E33)</f>
        <v>0</v>
      </c>
    </row>
    <row r="32" spans="2:5" ht="12.75">
      <c r="B32" s="79" t="s">
        <v>228</v>
      </c>
      <c r="C32" s="77"/>
      <c r="D32" s="78"/>
      <c r="E32" s="78"/>
    </row>
    <row r="33" spans="2:5" ht="12.75">
      <c r="B33" s="79" t="s">
        <v>227</v>
      </c>
      <c r="C33" s="77"/>
      <c r="D33" s="78"/>
      <c r="E33" s="78"/>
    </row>
    <row r="34" spans="2:5" ht="12.75">
      <c r="B34" s="76"/>
      <c r="C34" s="77"/>
      <c r="D34" s="77"/>
      <c r="E34" s="77"/>
    </row>
    <row r="35" spans="2:5" ht="12.75">
      <c r="B35" s="76" t="s">
        <v>226</v>
      </c>
      <c r="C35" s="75">
        <f>C26+C31</f>
        <v>0</v>
      </c>
      <c r="D35" s="75">
        <f>D26+D31</f>
        <v>211300923.23000002</v>
      </c>
      <c r="E35" s="75">
        <f>E26+E31</f>
        <v>212335640.5300002</v>
      </c>
    </row>
    <row r="36" spans="2:5" ht="13.5" thickBot="1">
      <c r="B36" s="74"/>
      <c r="C36" s="73"/>
      <c r="D36" s="73"/>
      <c r="E36" s="73"/>
    </row>
    <row r="37" spans="2:5" ht="34.5" customHeight="1" thickBot="1">
      <c r="B37" s="71"/>
      <c r="C37" s="71"/>
      <c r="D37" s="71"/>
      <c r="E37" s="71"/>
    </row>
    <row r="38" spans="2:5" ht="12.75">
      <c r="B38" s="335" t="s">
        <v>212</v>
      </c>
      <c r="C38" s="339" t="s">
        <v>211</v>
      </c>
      <c r="D38" s="337" t="s">
        <v>210</v>
      </c>
      <c r="E38" s="70" t="s">
        <v>209</v>
      </c>
    </row>
    <row r="39" spans="2:5" ht="13.5" thickBot="1">
      <c r="B39" s="336"/>
      <c r="C39" s="340"/>
      <c r="D39" s="338"/>
      <c r="E39" s="69" t="s">
        <v>208</v>
      </c>
    </row>
    <row r="40" spans="2:5" ht="12.75">
      <c r="B40" s="68"/>
      <c r="C40" s="62"/>
      <c r="D40" s="62"/>
      <c r="E40" s="62"/>
    </row>
    <row r="41" spans="2:5" ht="12.75">
      <c r="B41" s="58" t="s">
        <v>225</v>
      </c>
      <c r="C41" s="59">
        <f>SUM(C42:C43)</f>
        <v>0</v>
      </c>
      <c r="D41" s="59">
        <f>SUM(D42:D43)</f>
        <v>0</v>
      </c>
      <c r="E41" s="59">
        <f>SUM(E42:E43)</f>
        <v>0</v>
      </c>
    </row>
    <row r="42" spans="2:5" ht="12.75">
      <c r="B42" s="66" t="s">
        <v>218</v>
      </c>
      <c r="C42" s="62"/>
      <c r="D42" s="65"/>
      <c r="E42" s="65"/>
    </row>
    <row r="43" spans="2:5" ht="12.75">
      <c r="B43" s="66" t="s">
        <v>205</v>
      </c>
      <c r="C43" s="62"/>
      <c r="D43" s="65"/>
      <c r="E43" s="65"/>
    </row>
    <row r="44" spans="2:5" ht="12.75">
      <c r="B44" s="58" t="s">
        <v>224</v>
      </c>
      <c r="C44" s="59">
        <f>SUM(C45:C46)</f>
        <v>0</v>
      </c>
      <c r="D44" s="59">
        <f>SUM(D45:D46)</f>
        <v>0</v>
      </c>
      <c r="E44" s="59">
        <f>SUM(E45:E46)</f>
        <v>0</v>
      </c>
    </row>
    <row r="45" spans="2:5" ht="12.75">
      <c r="B45" s="66" t="s">
        <v>217</v>
      </c>
      <c r="C45" s="62"/>
      <c r="D45" s="65"/>
      <c r="E45" s="65"/>
    </row>
    <row r="46" spans="2:5" ht="12.75">
      <c r="B46" s="66" t="s">
        <v>204</v>
      </c>
      <c r="C46" s="62"/>
      <c r="D46" s="65"/>
      <c r="E46" s="65"/>
    </row>
    <row r="47" spans="2:5" ht="12.75">
      <c r="B47" s="58"/>
      <c r="C47" s="62"/>
      <c r="D47" s="62"/>
      <c r="E47" s="62"/>
    </row>
    <row r="48" spans="2:5" ht="12.75">
      <c r="B48" s="58" t="s">
        <v>223</v>
      </c>
      <c r="C48" s="59">
        <f>C41-C44</f>
        <v>0</v>
      </c>
      <c r="D48" s="58">
        <f>D41-D44</f>
        <v>0</v>
      </c>
      <c r="E48" s="58">
        <f>E41-E44</f>
        <v>0</v>
      </c>
    </row>
    <row r="49" spans="2:5" ht="13.5" thickBot="1">
      <c r="B49" s="56"/>
      <c r="C49" s="57"/>
      <c r="D49" s="56"/>
      <c r="E49" s="56"/>
    </row>
    <row r="50" spans="2:5" ht="34.5" customHeight="1" thickBot="1">
      <c r="B50" s="71"/>
      <c r="C50" s="71"/>
      <c r="D50" s="71"/>
      <c r="E50" s="71"/>
    </row>
    <row r="51" spans="2:5" ht="12.75">
      <c r="B51" s="335" t="s">
        <v>212</v>
      </c>
      <c r="C51" s="70" t="s">
        <v>222</v>
      </c>
      <c r="D51" s="337" t="s">
        <v>210</v>
      </c>
      <c r="E51" s="70" t="s">
        <v>209</v>
      </c>
    </row>
    <row r="52" spans="2:5" ht="13.5" thickBot="1">
      <c r="B52" s="336"/>
      <c r="C52" s="69" t="s">
        <v>221</v>
      </c>
      <c r="D52" s="338"/>
      <c r="E52" s="69" t="s">
        <v>208</v>
      </c>
    </row>
    <row r="53" spans="2:5" ht="12.75">
      <c r="B53" s="68"/>
      <c r="C53" s="62"/>
      <c r="D53" s="62"/>
      <c r="E53" s="62"/>
    </row>
    <row r="54" spans="2:5" ht="12.75">
      <c r="B54" s="65" t="s">
        <v>220</v>
      </c>
      <c r="C54" s="62">
        <f>C10</f>
        <v>321486830</v>
      </c>
      <c r="D54" s="65">
        <f>D10</f>
        <v>227672162</v>
      </c>
      <c r="E54" s="65">
        <f>E10</f>
        <v>227672162</v>
      </c>
    </row>
    <row r="55" spans="2:5" ht="12.75">
      <c r="B55" s="65"/>
      <c r="C55" s="62"/>
      <c r="D55" s="65"/>
      <c r="E55" s="65"/>
    </row>
    <row r="56" spans="2:5" ht="12.75">
      <c r="B56" s="72" t="s">
        <v>219</v>
      </c>
      <c r="C56" s="62">
        <f>C42-C45</f>
        <v>0</v>
      </c>
      <c r="D56" s="65">
        <f>D42-D45</f>
        <v>0</v>
      </c>
      <c r="E56" s="65">
        <f>E42-E45</f>
        <v>0</v>
      </c>
    </row>
    <row r="57" spans="2:5" ht="12.75">
      <c r="B57" s="66" t="s">
        <v>218</v>
      </c>
      <c r="C57" s="62">
        <f>C42</f>
        <v>0</v>
      </c>
      <c r="D57" s="65">
        <f>D42</f>
        <v>0</v>
      </c>
      <c r="E57" s="65">
        <f>E42</f>
        <v>0</v>
      </c>
    </row>
    <row r="58" spans="2:5" ht="12.75">
      <c r="B58" s="66" t="s">
        <v>217</v>
      </c>
      <c r="C58" s="62">
        <f>C45</f>
        <v>0</v>
      </c>
      <c r="D58" s="65">
        <f>D45</f>
        <v>0</v>
      </c>
      <c r="E58" s="65">
        <f>E45</f>
        <v>0</v>
      </c>
    </row>
    <row r="59" spans="2:5" ht="12.75">
      <c r="B59" s="63"/>
      <c r="C59" s="62"/>
      <c r="D59" s="65"/>
      <c r="E59" s="65"/>
    </row>
    <row r="60" spans="2:5" ht="12.75">
      <c r="B60" s="63" t="s">
        <v>216</v>
      </c>
      <c r="C60" s="62">
        <f>C15</f>
        <v>321486830</v>
      </c>
      <c r="D60" s="62">
        <f>D15</f>
        <v>126307801.36</v>
      </c>
      <c r="E60" s="62">
        <f>E15</f>
        <v>125950646.17</v>
      </c>
    </row>
    <row r="61" spans="2:5" ht="12.75">
      <c r="B61" s="63"/>
      <c r="C61" s="62"/>
      <c r="D61" s="62"/>
      <c r="E61" s="62"/>
    </row>
    <row r="62" spans="2:5" ht="12.75">
      <c r="B62" s="63" t="s">
        <v>215</v>
      </c>
      <c r="C62" s="64"/>
      <c r="D62" s="62">
        <f>D19</f>
        <v>0</v>
      </c>
      <c r="E62" s="62">
        <f>E19</f>
        <v>0</v>
      </c>
    </row>
    <row r="63" spans="2:5" ht="12.75">
      <c r="B63" s="63"/>
      <c r="C63" s="62"/>
      <c r="D63" s="62"/>
      <c r="E63" s="62"/>
    </row>
    <row r="64" spans="2:5" ht="12.75">
      <c r="B64" s="61" t="s">
        <v>214</v>
      </c>
      <c r="C64" s="59">
        <f>C54+C56-C60+C62</f>
        <v>0</v>
      </c>
      <c r="D64" s="58">
        <f>D54+D56-D60+D62</f>
        <v>101364360.64</v>
      </c>
      <c r="E64" s="58">
        <f>E54+E56-E60+E62</f>
        <v>101721515.83</v>
      </c>
    </row>
    <row r="65" spans="2:5" ht="12.75">
      <c r="B65" s="61"/>
      <c r="C65" s="59"/>
      <c r="D65" s="58"/>
      <c r="E65" s="58"/>
    </row>
    <row r="66" spans="2:5" ht="25.5">
      <c r="B66" s="60" t="s">
        <v>213</v>
      </c>
      <c r="C66" s="59">
        <f>C64-C56</f>
        <v>0</v>
      </c>
      <c r="D66" s="58">
        <f>D64-D56</f>
        <v>101364360.64</v>
      </c>
      <c r="E66" s="58">
        <f>E64-E56</f>
        <v>101721515.83</v>
      </c>
    </row>
    <row r="67" spans="2:5" ht="13.5" thickBot="1">
      <c r="B67" s="56"/>
      <c r="C67" s="57"/>
      <c r="D67" s="56"/>
      <c r="E67" s="56"/>
    </row>
    <row r="68" spans="2:5" ht="34.5" customHeight="1" thickBot="1">
      <c r="B68" s="71"/>
      <c r="C68" s="71"/>
      <c r="D68" s="71"/>
      <c r="E68" s="71"/>
    </row>
    <row r="69" spans="2:5" ht="12.75">
      <c r="B69" s="335" t="s">
        <v>212</v>
      </c>
      <c r="C69" s="339" t="s">
        <v>211</v>
      </c>
      <c r="D69" s="337" t="s">
        <v>210</v>
      </c>
      <c r="E69" s="70" t="s">
        <v>209</v>
      </c>
    </row>
    <row r="70" spans="2:5" ht="13.5" thickBot="1">
      <c r="B70" s="336"/>
      <c r="C70" s="340"/>
      <c r="D70" s="338"/>
      <c r="E70" s="69" t="s">
        <v>208</v>
      </c>
    </row>
    <row r="71" spans="2:5" ht="12.75">
      <c r="B71" s="68"/>
      <c r="C71" s="62"/>
      <c r="D71" s="62"/>
      <c r="E71" s="62"/>
    </row>
    <row r="72" spans="2:5" ht="12.75">
      <c r="B72" s="65" t="s">
        <v>207</v>
      </c>
      <c r="C72" s="62">
        <f>C11</f>
        <v>6554258966</v>
      </c>
      <c r="D72" s="65">
        <f>D11</f>
        <v>3829565515.82</v>
      </c>
      <c r="E72" s="65">
        <f>E11</f>
        <v>3829565515.82</v>
      </c>
    </row>
    <row r="73" spans="2:5" ht="12.75">
      <c r="B73" s="65"/>
      <c r="C73" s="62"/>
      <c r="D73" s="65"/>
      <c r="E73" s="65"/>
    </row>
    <row r="74" spans="2:5" ht="25.5">
      <c r="B74" s="67" t="s">
        <v>206</v>
      </c>
      <c r="C74" s="62">
        <f>C75-C76</f>
        <v>0</v>
      </c>
      <c r="D74" s="65">
        <f>D75-D76</f>
        <v>0</v>
      </c>
      <c r="E74" s="65">
        <f>E75-E76</f>
        <v>0</v>
      </c>
    </row>
    <row r="75" spans="2:5" ht="12.75">
      <c r="B75" s="66" t="s">
        <v>205</v>
      </c>
      <c r="C75" s="62">
        <f>C43</f>
        <v>0</v>
      </c>
      <c r="D75" s="65">
        <f>D43</f>
        <v>0</v>
      </c>
      <c r="E75" s="65">
        <f>E43</f>
        <v>0</v>
      </c>
    </row>
    <row r="76" spans="2:5" ht="12.75">
      <c r="B76" s="66" t="s">
        <v>204</v>
      </c>
      <c r="C76" s="62">
        <f>C46</f>
        <v>0</v>
      </c>
      <c r="D76" s="65">
        <f>D46</f>
        <v>0</v>
      </c>
      <c r="E76" s="65">
        <f>E46</f>
        <v>0</v>
      </c>
    </row>
    <row r="77" spans="2:5" ht="12.75">
      <c r="B77" s="63"/>
      <c r="C77" s="62"/>
      <c r="D77" s="65"/>
      <c r="E77" s="65"/>
    </row>
    <row r="78" spans="2:5" ht="12.75">
      <c r="B78" s="63" t="s">
        <v>203</v>
      </c>
      <c r="C78" s="62">
        <f>C16</f>
        <v>6554258966</v>
      </c>
      <c r="D78" s="62">
        <f>D16</f>
        <v>3719628953.23</v>
      </c>
      <c r="E78" s="62">
        <f>E16</f>
        <v>3718951391.12</v>
      </c>
    </row>
    <row r="79" spans="2:5" ht="12.75">
      <c r="B79" s="63"/>
      <c r="C79" s="62"/>
      <c r="D79" s="62"/>
      <c r="E79" s="62"/>
    </row>
    <row r="80" spans="2:5" ht="12.75">
      <c r="B80" s="63" t="s">
        <v>202</v>
      </c>
      <c r="C80" s="64"/>
      <c r="D80" s="62">
        <f>D20</f>
        <v>0</v>
      </c>
      <c r="E80" s="62">
        <f>E20</f>
        <v>0</v>
      </c>
    </row>
    <row r="81" spans="2:5" ht="12.75">
      <c r="B81" s="63"/>
      <c r="C81" s="62"/>
      <c r="D81" s="62"/>
      <c r="E81" s="62"/>
    </row>
    <row r="82" spans="2:5" ht="12.75">
      <c r="B82" s="61" t="s">
        <v>201</v>
      </c>
      <c r="C82" s="59">
        <f>C72+C74-C78+C80</f>
        <v>0</v>
      </c>
      <c r="D82" s="58">
        <f>D72+D74-D78+D80</f>
        <v>109936562.59000015</v>
      </c>
      <c r="E82" s="58">
        <f>E72+E74-E78+E80</f>
        <v>110614124.70000029</v>
      </c>
    </row>
    <row r="83" spans="2:5" ht="12.75">
      <c r="B83" s="61"/>
      <c r="C83" s="59"/>
      <c r="D83" s="58"/>
      <c r="E83" s="58"/>
    </row>
    <row r="84" spans="2:5" ht="25.5">
      <c r="B84" s="60" t="s">
        <v>200</v>
      </c>
      <c r="C84" s="59">
        <f>C82-C74</f>
        <v>0</v>
      </c>
      <c r="D84" s="58">
        <f>D82-D74</f>
        <v>109936562.59000015</v>
      </c>
      <c r="E84" s="58">
        <f>E82-E74</f>
        <v>110614124.70000029</v>
      </c>
    </row>
    <row r="85" spans="2:5" ht="13.5" thickBot="1">
      <c r="B85" s="56"/>
      <c r="C85" s="57"/>
      <c r="D85" s="56"/>
      <c r="E85" s="56"/>
    </row>
  </sheetData>
  <sheetProtection/>
  <mergeCells count="15"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</mergeCells>
  <printOptions/>
  <pageMargins left="0.7" right="0.7" top="0.75" bottom="0.75" header="0.3" footer="0.3"/>
  <pageSetup fitToHeight="0" fitToWidth="1" horizontalDpi="600" verticalDpi="600" orientation="portrait" scale="62" r:id="rId3"/>
  <rowBreaks count="1" manualBreakCount="1">
    <brk id="67" max="255" man="1"/>
  </rowBreaks>
  <colBreaks count="1" manualBreakCount="1">
    <brk id="1" max="65535" man="1"/>
  </colBreaks>
  <legacyDrawing r:id="rId2"/>
  <oleObjects>
    <oleObject progId="Excel.Sheet.12" shapeId="1439331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view="pageBreakPreview" zoomScale="60" zoomScalePageLayoutView="0" workbookViewId="0" topLeftCell="A1">
      <pane ySplit="8" topLeftCell="A9" activePane="bottomLeft" state="frozen"/>
      <selection pane="topLeft" activeCell="A1" sqref="A1"/>
      <selection pane="bottomLeft" activeCell="B4" sqref="B4:H4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87" customWidth="1"/>
    <col min="4" max="4" width="34.140625" style="1" bestFit="1" customWidth="1"/>
    <col min="5" max="5" width="18.421875" style="87" bestFit="1" customWidth="1"/>
    <col min="6" max="7" width="18.7109375" style="1" bestFit="1" customWidth="1"/>
    <col min="8" max="8" width="19.8515625" style="87" bestFit="1" customWidth="1"/>
    <col min="9" max="16384" width="11.00390625" style="1" customWidth="1"/>
  </cols>
  <sheetData>
    <row r="1" ht="13.5" thickBot="1"/>
    <row r="2" spans="2:8" ht="12.75">
      <c r="B2" s="317" t="s">
        <v>120</v>
      </c>
      <c r="C2" s="318"/>
      <c r="D2" s="318"/>
      <c r="E2" s="318"/>
      <c r="F2" s="318"/>
      <c r="G2" s="318"/>
      <c r="H2" s="319"/>
    </row>
    <row r="3" spans="2:8" ht="12.75">
      <c r="B3" s="342" t="s">
        <v>310</v>
      </c>
      <c r="C3" s="343"/>
      <c r="D3" s="343"/>
      <c r="E3" s="343"/>
      <c r="F3" s="343"/>
      <c r="G3" s="343"/>
      <c r="H3" s="344"/>
    </row>
    <row r="4" spans="2:8" ht="12.75">
      <c r="B4" s="342" t="s">
        <v>736</v>
      </c>
      <c r="C4" s="343"/>
      <c r="D4" s="343"/>
      <c r="E4" s="343"/>
      <c r="F4" s="343"/>
      <c r="G4" s="343"/>
      <c r="H4" s="344"/>
    </row>
    <row r="5" spans="2:8" ht="13.5" thickBot="1">
      <c r="B5" s="345" t="s">
        <v>1</v>
      </c>
      <c r="C5" s="346"/>
      <c r="D5" s="346"/>
      <c r="E5" s="346"/>
      <c r="F5" s="346"/>
      <c r="G5" s="346"/>
      <c r="H5" s="347"/>
    </row>
    <row r="6" spans="2:8" ht="13.5" thickBot="1">
      <c r="B6" s="311"/>
      <c r="C6" s="354" t="s">
        <v>309</v>
      </c>
      <c r="D6" s="355"/>
      <c r="E6" s="355"/>
      <c r="F6" s="355"/>
      <c r="G6" s="356"/>
      <c r="H6" s="352" t="s">
        <v>308</v>
      </c>
    </row>
    <row r="7" spans="2:8" ht="12.75">
      <c r="B7" s="314" t="s">
        <v>212</v>
      </c>
      <c r="C7" s="352" t="s">
        <v>307</v>
      </c>
      <c r="D7" s="350" t="s">
        <v>306</v>
      </c>
      <c r="E7" s="352" t="s">
        <v>305</v>
      </c>
      <c r="F7" s="352" t="s">
        <v>210</v>
      </c>
      <c r="G7" s="352" t="s">
        <v>304</v>
      </c>
      <c r="H7" s="357"/>
    </row>
    <row r="8" spans="2:8" ht="13.5" thickBot="1">
      <c r="B8" s="315" t="s">
        <v>163</v>
      </c>
      <c r="C8" s="353"/>
      <c r="D8" s="351"/>
      <c r="E8" s="353"/>
      <c r="F8" s="353"/>
      <c r="G8" s="353"/>
      <c r="H8" s="353"/>
    </row>
    <row r="9" spans="2:8" ht="12.75">
      <c r="B9" s="58" t="s">
        <v>303</v>
      </c>
      <c r="C9" s="92"/>
      <c r="D9" s="93"/>
      <c r="E9" s="92"/>
      <c r="F9" s="93"/>
      <c r="G9" s="93"/>
      <c r="H9" s="92"/>
    </row>
    <row r="10" spans="2:8" ht="25.5" customHeight="1">
      <c r="B10" s="63" t="s">
        <v>302</v>
      </c>
      <c r="C10" s="92"/>
      <c r="D10" s="93"/>
      <c r="E10" s="92">
        <f>C10+D10</f>
        <v>0</v>
      </c>
      <c r="F10" s="93"/>
      <c r="G10" s="93"/>
      <c r="H10" s="92">
        <f>G10-C10</f>
        <v>0</v>
      </c>
    </row>
    <row r="11" spans="2:8" ht="25.5" customHeight="1">
      <c r="B11" s="63" t="s">
        <v>301</v>
      </c>
      <c r="C11" s="92"/>
      <c r="D11" s="93"/>
      <c r="E11" s="92">
        <f aca="true" t="shared" si="0" ref="E11:E40">C11+D11</f>
        <v>0</v>
      </c>
      <c r="F11" s="93"/>
      <c r="G11" s="93"/>
      <c r="H11" s="92">
        <f aca="true" t="shared" si="1" ref="H11:H16">G11-C11</f>
        <v>0</v>
      </c>
    </row>
    <row r="12" spans="2:8" ht="25.5" customHeight="1">
      <c r="B12" s="63" t="s">
        <v>300</v>
      </c>
      <c r="C12" s="92"/>
      <c r="D12" s="93"/>
      <c r="E12" s="92">
        <f t="shared" si="0"/>
        <v>0</v>
      </c>
      <c r="F12" s="93"/>
      <c r="G12" s="93"/>
      <c r="H12" s="92">
        <f t="shared" si="1"/>
        <v>0</v>
      </c>
    </row>
    <row r="13" spans="2:8" ht="25.5" customHeight="1">
      <c r="B13" s="63" t="s">
        <v>299</v>
      </c>
      <c r="C13" s="92"/>
      <c r="D13" s="93"/>
      <c r="E13" s="92">
        <f t="shared" si="0"/>
        <v>0</v>
      </c>
      <c r="F13" s="93"/>
      <c r="G13" s="93"/>
      <c r="H13" s="92">
        <f t="shared" si="1"/>
        <v>0</v>
      </c>
    </row>
    <row r="14" spans="2:8" ht="25.5" customHeight="1">
      <c r="B14" s="63" t="s">
        <v>298</v>
      </c>
      <c r="C14" s="92"/>
      <c r="D14" s="93"/>
      <c r="E14" s="92">
        <f t="shared" si="0"/>
        <v>0</v>
      </c>
      <c r="F14" s="93"/>
      <c r="G14" s="93"/>
      <c r="H14" s="92">
        <f t="shared" si="1"/>
        <v>0</v>
      </c>
    </row>
    <row r="15" spans="2:8" ht="25.5" customHeight="1">
      <c r="B15" s="63" t="s">
        <v>297</v>
      </c>
      <c r="C15" s="92"/>
      <c r="D15" s="93"/>
      <c r="E15" s="92">
        <f t="shared" si="0"/>
        <v>0</v>
      </c>
      <c r="F15" s="93"/>
      <c r="G15" s="93"/>
      <c r="H15" s="92">
        <f t="shared" si="1"/>
        <v>0</v>
      </c>
    </row>
    <row r="16" spans="2:8" ht="25.5" customHeight="1">
      <c r="B16" s="63" t="s">
        <v>296</v>
      </c>
      <c r="C16" s="92"/>
      <c r="D16" s="93"/>
      <c r="E16" s="92">
        <f t="shared" si="0"/>
        <v>0</v>
      </c>
      <c r="F16" s="93"/>
      <c r="G16" s="93"/>
      <c r="H16" s="92">
        <f t="shared" si="1"/>
        <v>0</v>
      </c>
    </row>
    <row r="17" spans="2:8" ht="25.5" customHeight="1">
      <c r="B17" s="67" t="s">
        <v>295</v>
      </c>
      <c r="C17" s="92">
        <f aca="true" t="shared" si="2" ref="C17:H17">SUM(C18:C28)</f>
        <v>0</v>
      </c>
      <c r="D17" s="106">
        <f t="shared" si="2"/>
        <v>0</v>
      </c>
      <c r="E17" s="106">
        <f t="shared" si="2"/>
        <v>0</v>
      </c>
      <c r="F17" s="106">
        <f t="shared" si="2"/>
        <v>0</v>
      </c>
      <c r="G17" s="106">
        <f t="shared" si="2"/>
        <v>0</v>
      </c>
      <c r="H17" s="106">
        <f t="shared" si="2"/>
        <v>0</v>
      </c>
    </row>
    <row r="18" spans="2:8" ht="25.5" customHeight="1">
      <c r="B18" s="105" t="s">
        <v>294</v>
      </c>
      <c r="C18" s="92"/>
      <c r="D18" s="93"/>
      <c r="E18" s="92">
        <f t="shared" si="0"/>
        <v>0</v>
      </c>
      <c r="F18" s="93"/>
      <c r="G18" s="93"/>
      <c r="H18" s="92">
        <f>G18-C18</f>
        <v>0</v>
      </c>
    </row>
    <row r="19" spans="2:8" ht="25.5" customHeight="1">
      <c r="B19" s="105" t="s">
        <v>293</v>
      </c>
      <c r="C19" s="92"/>
      <c r="D19" s="93"/>
      <c r="E19" s="92">
        <f t="shared" si="0"/>
        <v>0</v>
      </c>
      <c r="F19" s="93"/>
      <c r="G19" s="93"/>
      <c r="H19" s="92">
        <f aca="true" t="shared" si="3" ref="H19:H40">G19-C19</f>
        <v>0</v>
      </c>
    </row>
    <row r="20" spans="2:8" ht="25.5" customHeight="1">
      <c r="B20" s="105" t="s">
        <v>292</v>
      </c>
      <c r="C20" s="92"/>
      <c r="D20" s="93"/>
      <c r="E20" s="92">
        <f t="shared" si="0"/>
        <v>0</v>
      </c>
      <c r="F20" s="93"/>
      <c r="G20" s="93"/>
      <c r="H20" s="92">
        <f t="shared" si="3"/>
        <v>0</v>
      </c>
    </row>
    <row r="21" spans="2:8" ht="25.5" customHeight="1">
      <c r="B21" s="105" t="s">
        <v>291</v>
      </c>
      <c r="C21" s="92"/>
      <c r="D21" s="93"/>
      <c r="E21" s="92">
        <f t="shared" si="0"/>
        <v>0</v>
      </c>
      <c r="F21" s="93"/>
      <c r="G21" s="93"/>
      <c r="H21" s="92">
        <f t="shared" si="3"/>
        <v>0</v>
      </c>
    </row>
    <row r="22" spans="2:8" ht="25.5" customHeight="1">
      <c r="B22" s="105" t="s">
        <v>290</v>
      </c>
      <c r="C22" s="92"/>
      <c r="D22" s="93"/>
      <c r="E22" s="92">
        <f t="shared" si="0"/>
        <v>0</v>
      </c>
      <c r="F22" s="93"/>
      <c r="G22" s="93"/>
      <c r="H22" s="92">
        <f t="shared" si="3"/>
        <v>0</v>
      </c>
    </row>
    <row r="23" spans="2:8" ht="25.5" customHeight="1">
      <c r="B23" s="100" t="s">
        <v>289</v>
      </c>
      <c r="C23" s="92"/>
      <c r="D23" s="93"/>
      <c r="E23" s="92">
        <f t="shared" si="0"/>
        <v>0</v>
      </c>
      <c r="F23" s="93"/>
      <c r="G23" s="93"/>
      <c r="H23" s="92">
        <f t="shared" si="3"/>
        <v>0</v>
      </c>
    </row>
    <row r="24" spans="2:8" ht="25.5" customHeight="1">
      <c r="B24" s="100" t="s">
        <v>288</v>
      </c>
      <c r="C24" s="92"/>
      <c r="D24" s="93"/>
      <c r="E24" s="92">
        <f t="shared" si="0"/>
        <v>0</v>
      </c>
      <c r="F24" s="93"/>
      <c r="G24" s="93"/>
      <c r="H24" s="92">
        <f t="shared" si="3"/>
        <v>0</v>
      </c>
    </row>
    <row r="25" spans="2:8" ht="25.5" customHeight="1">
      <c r="B25" s="105" t="s">
        <v>287</v>
      </c>
      <c r="C25" s="92"/>
      <c r="D25" s="93"/>
      <c r="E25" s="92">
        <f t="shared" si="0"/>
        <v>0</v>
      </c>
      <c r="F25" s="93"/>
      <c r="G25" s="93"/>
      <c r="H25" s="92">
        <f t="shared" si="3"/>
        <v>0</v>
      </c>
    </row>
    <row r="26" spans="2:8" ht="25.5" customHeight="1">
      <c r="B26" s="105" t="s">
        <v>286</v>
      </c>
      <c r="C26" s="92"/>
      <c r="D26" s="93"/>
      <c r="E26" s="92">
        <f t="shared" si="0"/>
        <v>0</v>
      </c>
      <c r="F26" s="93"/>
      <c r="G26" s="93"/>
      <c r="H26" s="92">
        <f t="shared" si="3"/>
        <v>0</v>
      </c>
    </row>
    <row r="27" spans="2:8" ht="25.5" customHeight="1">
      <c r="B27" s="105" t="s">
        <v>285</v>
      </c>
      <c r="C27" s="92"/>
      <c r="D27" s="93"/>
      <c r="E27" s="92">
        <f t="shared" si="0"/>
        <v>0</v>
      </c>
      <c r="F27" s="93"/>
      <c r="G27" s="93"/>
      <c r="H27" s="92">
        <f t="shared" si="3"/>
        <v>0</v>
      </c>
    </row>
    <row r="28" spans="2:8" ht="25.5" customHeight="1">
      <c r="B28" s="100" t="s">
        <v>284</v>
      </c>
      <c r="C28" s="92"/>
      <c r="D28" s="93"/>
      <c r="E28" s="92">
        <f t="shared" si="0"/>
        <v>0</v>
      </c>
      <c r="F28" s="93"/>
      <c r="G28" s="93"/>
      <c r="H28" s="92">
        <f t="shared" si="3"/>
        <v>0</v>
      </c>
    </row>
    <row r="29" spans="2:8" ht="25.5" customHeight="1">
      <c r="B29" s="67" t="s">
        <v>283</v>
      </c>
      <c r="C29" s="92">
        <f aca="true" t="shared" si="4" ref="C29:H29">SUM(C30:C34)</f>
        <v>0</v>
      </c>
      <c r="D29" s="92">
        <f t="shared" si="4"/>
        <v>0</v>
      </c>
      <c r="E29" s="92">
        <f t="shared" si="4"/>
        <v>0</v>
      </c>
      <c r="F29" s="92">
        <f t="shared" si="4"/>
        <v>0</v>
      </c>
      <c r="G29" s="92">
        <f t="shared" si="4"/>
        <v>0</v>
      </c>
      <c r="H29" s="92">
        <f t="shared" si="4"/>
        <v>0</v>
      </c>
    </row>
    <row r="30" spans="2:8" ht="25.5" customHeight="1">
      <c r="B30" s="105" t="s">
        <v>282</v>
      </c>
      <c r="C30" s="92"/>
      <c r="D30" s="93"/>
      <c r="E30" s="92">
        <f t="shared" si="0"/>
        <v>0</v>
      </c>
      <c r="F30" s="93"/>
      <c r="G30" s="93"/>
      <c r="H30" s="92">
        <f t="shared" si="3"/>
        <v>0</v>
      </c>
    </row>
    <row r="31" spans="2:8" ht="25.5" customHeight="1">
      <c r="B31" s="105" t="s">
        <v>281</v>
      </c>
      <c r="C31" s="92"/>
      <c r="D31" s="93"/>
      <c r="E31" s="92">
        <f t="shared" si="0"/>
        <v>0</v>
      </c>
      <c r="F31" s="93"/>
      <c r="G31" s="93"/>
      <c r="H31" s="92">
        <f t="shared" si="3"/>
        <v>0</v>
      </c>
    </row>
    <row r="32" spans="2:8" ht="25.5" customHeight="1">
      <c r="B32" s="105" t="s">
        <v>280</v>
      </c>
      <c r="C32" s="92"/>
      <c r="D32" s="93"/>
      <c r="E32" s="92">
        <f t="shared" si="0"/>
        <v>0</v>
      </c>
      <c r="F32" s="93"/>
      <c r="G32" s="93"/>
      <c r="H32" s="92">
        <f t="shared" si="3"/>
        <v>0</v>
      </c>
    </row>
    <row r="33" spans="2:8" ht="25.5" customHeight="1">
      <c r="B33" s="100" t="s">
        <v>279</v>
      </c>
      <c r="C33" s="92"/>
      <c r="D33" s="93"/>
      <c r="E33" s="92">
        <f t="shared" si="0"/>
        <v>0</v>
      </c>
      <c r="F33" s="93"/>
      <c r="G33" s="93"/>
      <c r="H33" s="92">
        <f t="shared" si="3"/>
        <v>0</v>
      </c>
    </row>
    <row r="34" spans="2:8" ht="25.5" customHeight="1">
      <c r="B34" s="105" t="s">
        <v>278</v>
      </c>
      <c r="C34" s="92"/>
      <c r="D34" s="93"/>
      <c r="E34" s="92">
        <f t="shared" si="0"/>
        <v>0</v>
      </c>
      <c r="F34" s="93"/>
      <c r="G34" s="93"/>
      <c r="H34" s="92">
        <f t="shared" si="3"/>
        <v>0</v>
      </c>
    </row>
    <row r="35" spans="2:8" ht="25.5" customHeight="1">
      <c r="B35" s="63" t="s">
        <v>277</v>
      </c>
      <c r="C35" s="92">
        <v>321486830</v>
      </c>
      <c r="D35" s="93">
        <v>0</v>
      </c>
      <c r="E35" s="92">
        <f t="shared" si="0"/>
        <v>321486830</v>
      </c>
      <c r="F35" s="93">
        <v>227672162</v>
      </c>
      <c r="G35" s="93">
        <v>227672162</v>
      </c>
      <c r="H35" s="92">
        <f t="shared" si="3"/>
        <v>-93814668</v>
      </c>
    </row>
    <row r="36" spans="2:8" ht="25.5" customHeight="1">
      <c r="B36" s="63" t="s">
        <v>276</v>
      </c>
      <c r="C36" s="92">
        <f aca="true" t="shared" si="5" ref="C36:H36">C37</f>
        <v>0</v>
      </c>
      <c r="D36" s="92">
        <f t="shared" si="5"/>
        <v>0</v>
      </c>
      <c r="E36" s="92">
        <f t="shared" si="5"/>
        <v>0</v>
      </c>
      <c r="F36" s="92">
        <f t="shared" si="5"/>
        <v>0</v>
      </c>
      <c r="G36" s="92">
        <f t="shared" si="5"/>
        <v>0</v>
      </c>
      <c r="H36" s="92">
        <f t="shared" si="5"/>
        <v>0</v>
      </c>
    </row>
    <row r="37" spans="2:8" ht="25.5" customHeight="1">
      <c r="B37" s="105" t="s">
        <v>275</v>
      </c>
      <c r="C37" s="92"/>
      <c r="D37" s="93"/>
      <c r="E37" s="92">
        <f t="shared" si="0"/>
        <v>0</v>
      </c>
      <c r="F37" s="93"/>
      <c r="G37" s="93"/>
      <c r="H37" s="92">
        <f t="shared" si="3"/>
        <v>0</v>
      </c>
    </row>
    <row r="38" spans="2:8" ht="25.5" customHeight="1">
      <c r="B38" s="63" t="s">
        <v>274</v>
      </c>
      <c r="C38" s="92">
        <f aca="true" t="shared" si="6" ref="C38:H38">C39+C40</f>
        <v>0</v>
      </c>
      <c r="D38" s="92">
        <f t="shared" si="6"/>
        <v>0</v>
      </c>
      <c r="E38" s="92">
        <f t="shared" si="6"/>
        <v>0</v>
      </c>
      <c r="F38" s="92">
        <f t="shared" si="6"/>
        <v>0</v>
      </c>
      <c r="G38" s="92">
        <f t="shared" si="6"/>
        <v>0</v>
      </c>
      <c r="H38" s="92">
        <f t="shared" si="6"/>
        <v>0</v>
      </c>
    </row>
    <row r="39" spans="2:8" ht="25.5" customHeight="1">
      <c r="B39" s="105" t="s">
        <v>273</v>
      </c>
      <c r="C39" s="92"/>
      <c r="D39" s="93"/>
      <c r="E39" s="92">
        <f t="shared" si="0"/>
        <v>0</v>
      </c>
      <c r="F39" s="93"/>
      <c r="G39" s="93"/>
      <c r="H39" s="92">
        <f t="shared" si="3"/>
        <v>0</v>
      </c>
    </row>
    <row r="40" spans="2:8" ht="25.5" customHeight="1">
      <c r="B40" s="105" t="s">
        <v>272</v>
      </c>
      <c r="C40" s="92"/>
      <c r="D40" s="93"/>
      <c r="E40" s="92">
        <f t="shared" si="0"/>
        <v>0</v>
      </c>
      <c r="F40" s="93"/>
      <c r="G40" s="93"/>
      <c r="H40" s="92">
        <f t="shared" si="3"/>
        <v>0</v>
      </c>
    </row>
    <row r="41" spans="2:8" ht="25.5" customHeight="1">
      <c r="B41" s="96"/>
      <c r="C41" s="92"/>
      <c r="D41" s="93"/>
      <c r="E41" s="92"/>
      <c r="F41" s="93"/>
      <c r="G41" s="93"/>
      <c r="H41" s="92"/>
    </row>
    <row r="42" spans="2:8" ht="25.5" customHeight="1">
      <c r="B42" s="76" t="s">
        <v>271</v>
      </c>
      <c r="C42" s="91">
        <f aca="true" t="shared" si="7" ref="C42:H42">C10+C11+C12+C13+C14+C15+C16+C17+C29+C35+C36+C38</f>
        <v>321486830</v>
      </c>
      <c r="D42" s="104">
        <f t="shared" si="7"/>
        <v>0</v>
      </c>
      <c r="E42" s="104">
        <f t="shared" si="7"/>
        <v>321486830</v>
      </c>
      <c r="F42" s="104">
        <f t="shared" si="7"/>
        <v>227672162</v>
      </c>
      <c r="G42" s="104">
        <f t="shared" si="7"/>
        <v>227672162</v>
      </c>
      <c r="H42" s="104">
        <f t="shared" si="7"/>
        <v>-93814668</v>
      </c>
    </row>
    <row r="43" spans="2:8" ht="25.5" customHeight="1">
      <c r="B43" s="65"/>
      <c r="C43" s="92"/>
      <c r="D43" s="65"/>
      <c r="E43" s="103"/>
      <c r="F43" s="65"/>
      <c r="G43" s="65"/>
      <c r="H43" s="103"/>
    </row>
    <row r="44" spans="2:8" ht="25.5" customHeight="1">
      <c r="B44" s="76" t="s">
        <v>270</v>
      </c>
      <c r="C44" s="102"/>
      <c r="D44" s="101"/>
      <c r="E44" s="102"/>
      <c r="F44" s="101"/>
      <c r="G44" s="101"/>
      <c r="H44" s="92"/>
    </row>
    <row r="45" spans="2:8" ht="25.5" customHeight="1">
      <c r="B45" s="96"/>
      <c r="C45" s="92"/>
      <c r="D45" s="95"/>
      <c r="E45" s="92"/>
      <c r="F45" s="95"/>
      <c r="G45" s="95"/>
      <c r="H45" s="92"/>
    </row>
    <row r="46" spans="2:8" ht="25.5" customHeight="1">
      <c r="B46" s="58" t="s">
        <v>269</v>
      </c>
      <c r="C46" s="92"/>
      <c r="D46" s="93"/>
      <c r="E46" s="92"/>
      <c r="F46" s="93"/>
      <c r="G46" s="93"/>
      <c r="H46" s="92"/>
    </row>
    <row r="47" spans="2:8" ht="25.5" customHeight="1">
      <c r="B47" s="63" t="s">
        <v>268</v>
      </c>
      <c r="C47" s="92">
        <f aca="true" t="shared" si="8" ref="C47:H47">SUM(C48:C55)</f>
        <v>0</v>
      </c>
      <c r="D47" s="92">
        <f t="shared" si="8"/>
        <v>0</v>
      </c>
      <c r="E47" s="92">
        <f t="shared" si="8"/>
        <v>0</v>
      </c>
      <c r="F47" s="92">
        <f t="shared" si="8"/>
        <v>0</v>
      </c>
      <c r="G47" s="92">
        <f t="shared" si="8"/>
        <v>0</v>
      </c>
      <c r="H47" s="92">
        <f t="shared" si="8"/>
        <v>0</v>
      </c>
    </row>
    <row r="48" spans="2:8" ht="25.5" customHeight="1">
      <c r="B48" s="100" t="s">
        <v>267</v>
      </c>
      <c r="C48" s="92"/>
      <c r="D48" s="93"/>
      <c r="E48" s="92">
        <f aca="true" t="shared" si="9" ref="E48:E65">C48+D48</f>
        <v>0</v>
      </c>
      <c r="F48" s="93"/>
      <c r="G48" s="93"/>
      <c r="H48" s="92">
        <f aca="true" t="shared" si="10" ref="H48:H65">G48-C48</f>
        <v>0</v>
      </c>
    </row>
    <row r="49" spans="2:8" ht="25.5" customHeight="1">
      <c r="B49" s="100" t="s">
        <v>266</v>
      </c>
      <c r="C49" s="92"/>
      <c r="D49" s="93"/>
      <c r="E49" s="92">
        <f t="shared" si="9"/>
        <v>0</v>
      </c>
      <c r="F49" s="93"/>
      <c r="G49" s="93"/>
      <c r="H49" s="92">
        <f t="shared" si="10"/>
        <v>0</v>
      </c>
    </row>
    <row r="50" spans="2:8" ht="25.5" customHeight="1">
      <c r="B50" s="100" t="s">
        <v>265</v>
      </c>
      <c r="C50" s="92"/>
      <c r="D50" s="93"/>
      <c r="E50" s="92">
        <f t="shared" si="9"/>
        <v>0</v>
      </c>
      <c r="F50" s="93"/>
      <c r="G50" s="93"/>
      <c r="H50" s="92">
        <f t="shared" si="10"/>
        <v>0</v>
      </c>
    </row>
    <row r="51" spans="2:8" ht="25.5" customHeight="1">
      <c r="B51" s="100" t="s">
        <v>264</v>
      </c>
      <c r="C51" s="92"/>
      <c r="D51" s="93"/>
      <c r="E51" s="92">
        <f t="shared" si="9"/>
        <v>0</v>
      </c>
      <c r="F51" s="93"/>
      <c r="G51" s="93"/>
      <c r="H51" s="92">
        <f t="shared" si="10"/>
        <v>0</v>
      </c>
    </row>
    <row r="52" spans="2:8" ht="25.5" customHeight="1">
      <c r="B52" s="100" t="s">
        <v>263</v>
      </c>
      <c r="C52" s="92"/>
      <c r="D52" s="93"/>
      <c r="E52" s="92">
        <f t="shared" si="9"/>
        <v>0</v>
      </c>
      <c r="F52" s="93"/>
      <c r="G52" s="93"/>
      <c r="H52" s="92">
        <f t="shared" si="10"/>
        <v>0</v>
      </c>
    </row>
    <row r="53" spans="2:8" ht="25.5" customHeight="1">
      <c r="B53" s="100" t="s">
        <v>262</v>
      </c>
      <c r="C53" s="92"/>
      <c r="D53" s="93"/>
      <c r="E53" s="92">
        <f t="shared" si="9"/>
        <v>0</v>
      </c>
      <c r="F53" s="93"/>
      <c r="G53" s="93"/>
      <c r="H53" s="92">
        <f t="shared" si="10"/>
        <v>0</v>
      </c>
    </row>
    <row r="54" spans="2:8" ht="25.5" customHeight="1">
      <c r="B54" s="100" t="s">
        <v>261</v>
      </c>
      <c r="C54" s="92"/>
      <c r="D54" s="93"/>
      <c r="E54" s="92">
        <f t="shared" si="9"/>
        <v>0</v>
      </c>
      <c r="F54" s="93"/>
      <c r="G54" s="93"/>
      <c r="H54" s="92">
        <f t="shared" si="10"/>
        <v>0</v>
      </c>
    </row>
    <row r="55" spans="2:8" ht="25.5" customHeight="1">
      <c r="B55" s="100" t="s">
        <v>260</v>
      </c>
      <c r="C55" s="92"/>
      <c r="D55" s="93"/>
      <c r="E55" s="92">
        <f t="shared" si="9"/>
        <v>0</v>
      </c>
      <c r="F55" s="93"/>
      <c r="G55" s="93"/>
      <c r="H55" s="92">
        <f t="shared" si="10"/>
        <v>0</v>
      </c>
    </row>
    <row r="56" spans="2:8" ht="25.5" customHeight="1">
      <c r="B56" s="67" t="s">
        <v>259</v>
      </c>
      <c r="C56" s="92">
        <f aca="true" t="shared" si="11" ref="C56:H56">SUM(C57:C60)</f>
        <v>0</v>
      </c>
      <c r="D56" s="92">
        <f t="shared" si="11"/>
        <v>0</v>
      </c>
      <c r="E56" s="92">
        <f t="shared" si="11"/>
        <v>0</v>
      </c>
      <c r="F56" s="92">
        <f t="shared" si="11"/>
        <v>0</v>
      </c>
      <c r="G56" s="92">
        <f t="shared" si="11"/>
        <v>0</v>
      </c>
      <c r="H56" s="92">
        <f t="shared" si="11"/>
        <v>0</v>
      </c>
    </row>
    <row r="57" spans="2:8" ht="25.5" customHeight="1">
      <c r="B57" s="100" t="s">
        <v>258</v>
      </c>
      <c r="C57" s="92"/>
      <c r="D57" s="93"/>
      <c r="E57" s="92">
        <f t="shared" si="9"/>
        <v>0</v>
      </c>
      <c r="F57" s="93"/>
      <c r="G57" s="93"/>
      <c r="H57" s="92">
        <f t="shared" si="10"/>
        <v>0</v>
      </c>
    </row>
    <row r="58" spans="2:8" ht="25.5" customHeight="1">
      <c r="B58" s="100" t="s">
        <v>257</v>
      </c>
      <c r="C58" s="92"/>
      <c r="D58" s="93"/>
      <c r="E58" s="92">
        <f t="shared" si="9"/>
        <v>0</v>
      </c>
      <c r="F58" s="93"/>
      <c r="G58" s="93"/>
      <c r="H58" s="92">
        <f t="shared" si="10"/>
        <v>0</v>
      </c>
    </row>
    <row r="59" spans="2:8" ht="25.5" customHeight="1">
      <c r="B59" s="100" t="s">
        <v>256</v>
      </c>
      <c r="C59" s="92"/>
      <c r="D59" s="93"/>
      <c r="E59" s="92">
        <f t="shared" si="9"/>
        <v>0</v>
      </c>
      <c r="F59" s="93"/>
      <c r="G59" s="93"/>
      <c r="H59" s="92">
        <f t="shared" si="10"/>
        <v>0</v>
      </c>
    </row>
    <row r="60" spans="2:8" ht="25.5" customHeight="1">
      <c r="B60" s="100" t="s">
        <v>255</v>
      </c>
      <c r="C60" s="92"/>
      <c r="D60" s="93"/>
      <c r="E60" s="92">
        <f t="shared" si="9"/>
        <v>0</v>
      </c>
      <c r="F60" s="93"/>
      <c r="G60" s="93"/>
      <c r="H60" s="92">
        <f t="shared" si="10"/>
        <v>0</v>
      </c>
    </row>
    <row r="61" spans="2:8" ht="25.5" customHeight="1">
      <c r="B61" s="67" t="s">
        <v>254</v>
      </c>
      <c r="C61" s="92">
        <f aca="true" t="shared" si="12" ref="C61:H61">C62+C63</f>
        <v>0</v>
      </c>
      <c r="D61" s="92">
        <f t="shared" si="12"/>
        <v>0</v>
      </c>
      <c r="E61" s="92">
        <f t="shared" si="12"/>
        <v>0</v>
      </c>
      <c r="F61" s="92">
        <f t="shared" si="12"/>
        <v>0</v>
      </c>
      <c r="G61" s="92">
        <f t="shared" si="12"/>
        <v>0</v>
      </c>
      <c r="H61" s="92">
        <f t="shared" si="12"/>
        <v>0</v>
      </c>
    </row>
    <row r="62" spans="2:8" ht="25.5" customHeight="1">
      <c r="B62" s="100" t="s">
        <v>253</v>
      </c>
      <c r="C62" s="92"/>
      <c r="D62" s="93"/>
      <c r="E62" s="92">
        <f t="shared" si="9"/>
        <v>0</v>
      </c>
      <c r="F62" s="93"/>
      <c r="G62" s="93"/>
      <c r="H62" s="92">
        <f t="shared" si="10"/>
        <v>0</v>
      </c>
    </row>
    <row r="63" spans="2:8" ht="25.5" customHeight="1">
      <c r="B63" s="100" t="s">
        <v>252</v>
      </c>
      <c r="C63" s="92"/>
      <c r="D63" s="93"/>
      <c r="E63" s="92">
        <f t="shared" si="9"/>
        <v>0</v>
      </c>
      <c r="F63" s="93"/>
      <c r="G63" s="93"/>
      <c r="H63" s="92">
        <f t="shared" si="10"/>
        <v>0</v>
      </c>
    </row>
    <row r="64" spans="2:8" ht="25.5" customHeight="1">
      <c r="B64" s="67" t="s">
        <v>251</v>
      </c>
      <c r="C64" s="92">
        <v>6554258966</v>
      </c>
      <c r="D64" s="93">
        <v>64596065.19</v>
      </c>
      <c r="E64" s="92">
        <f t="shared" si="9"/>
        <v>6618855031.19</v>
      </c>
      <c r="F64" s="93">
        <v>3829565515.82</v>
      </c>
      <c r="G64" s="93">
        <v>3829565515.82</v>
      </c>
      <c r="H64" s="92">
        <f t="shared" si="10"/>
        <v>-2724693450.18</v>
      </c>
    </row>
    <row r="65" spans="2:8" ht="25.5" customHeight="1">
      <c r="B65" s="99" t="s">
        <v>250</v>
      </c>
      <c r="C65" s="97"/>
      <c r="D65" s="98"/>
      <c r="E65" s="97">
        <f t="shared" si="9"/>
        <v>0</v>
      </c>
      <c r="F65" s="98"/>
      <c r="G65" s="98"/>
      <c r="H65" s="97">
        <f t="shared" si="10"/>
        <v>0</v>
      </c>
    </row>
    <row r="66" spans="2:8" ht="25.5" customHeight="1">
      <c r="B66" s="96"/>
      <c r="C66" s="92"/>
      <c r="D66" s="95"/>
      <c r="E66" s="92"/>
      <c r="F66" s="95"/>
      <c r="G66" s="95"/>
      <c r="H66" s="92"/>
    </row>
    <row r="67" spans="2:8" ht="25.5" customHeight="1">
      <c r="B67" s="76" t="s">
        <v>249</v>
      </c>
      <c r="C67" s="91">
        <f aca="true" t="shared" si="13" ref="C67:H67">C47+C56+C61+C64+C65</f>
        <v>6554258966</v>
      </c>
      <c r="D67" s="91">
        <f t="shared" si="13"/>
        <v>64596065.19</v>
      </c>
      <c r="E67" s="91">
        <f t="shared" si="13"/>
        <v>6618855031.19</v>
      </c>
      <c r="F67" s="91">
        <f t="shared" si="13"/>
        <v>3829565515.82</v>
      </c>
      <c r="G67" s="91">
        <f t="shared" si="13"/>
        <v>3829565515.82</v>
      </c>
      <c r="H67" s="91">
        <f t="shared" si="13"/>
        <v>-2724693450.18</v>
      </c>
    </row>
    <row r="68" spans="2:8" ht="25.5" customHeight="1">
      <c r="B68" s="94"/>
      <c r="C68" s="92"/>
      <c r="D68" s="95"/>
      <c r="E68" s="92"/>
      <c r="F68" s="95"/>
      <c r="G68" s="95"/>
      <c r="H68" s="92"/>
    </row>
    <row r="69" spans="2:8" ht="25.5" customHeight="1">
      <c r="B69" s="76" t="s">
        <v>248</v>
      </c>
      <c r="C69" s="91">
        <f aca="true" t="shared" si="14" ref="C69:H69">C70</f>
        <v>0</v>
      </c>
      <c r="D69" s="91">
        <f t="shared" si="14"/>
        <v>0</v>
      </c>
      <c r="E69" s="91">
        <f t="shared" si="14"/>
        <v>0</v>
      </c>
      <c r="F69" s="91">
        <f t="shared" si="14"/>
        <v>0</v>
      </c>
      <c r="G69" s="91">
        <f t="shared" si="14"/>
        <v>0</v>
      </c>
      <c r="H69" s="91">
        <f t="shared" si="14"/>
        <v>0</v>
      </c>
    </row>
    <row r="70" spans="2:8" ht="25.5" customHeight="1">
      <c r="B70" s="94" t="s">
        <v>247</v>
      </c>
      <c r="C70" s="92"/>
      <c r="D70" s="93"/>
      <c r="E70" s="92">
        <f>C70+D70</f>
        <v>0</v>
      </c>
      <c r="F70" s="93"/>
      <c r="G70" s="93"/>
      <c r="H70" s="92">
        <f>G70-C70</f>
        <v>0</v>
      </c>
    </row>
    <row r="71" spans="2:8" ht="25.5" customHeight="1">
      <c r="B71" s="94"/>
      <c r="C71" s="92"/>
      <c r="D71" s="93"/>
      <c r="E71" s="92"/>
      <c r="F71" s="93"/>
      <c r="G71" s="93"/>
      <c r="H71" s="92"/>
    </row>
    <row r="72" spans="2:8" ht="25.5" customHeight="1">
      <c r="B72" s="76" t="s">
        <v>246</v>
      </c>
      <c r="C72" s="91">
        <f aca="true" t="shared" si="15" ref="C72:H72">C42+C67+C69</f>
        <v>6875745796</v>
      </c>
      <c r="D72" s="91">
        <f t="shared" si="15"/>
        <v>64596065.19</v>
      </c>
      <c r="E72" s="91">
        <f t="shared" si="15"/>
        <v>6940341861.19</v>
      </c>
      <c r="F72" s="91">
        <f t="shared" si="15"/>
        <v>4057237677.82</v>
      </c>
      <c r="G72" s="91">
        <f t="shared" si="15"/>
        <v>4057237677.82</v>
      </c>
      <c r="H72" s="91">
        <f t="shared" si="15"/>
        <v>-2818508118.18</v>
      </c>
    </row>
    <row r="73" spans="2:8" ht="25.5" customHeight="1">
      <c r="B73" s="94"/>
      <c r="C73" s="92"/>
      <c r="D73" s="93"/>
      <c r="E73" s="92"/>
      <c r="F73" s="93"/>
      <c r="G73" s="93"/>
      <c r="H73" s="92"/>
    </row>
    <row r="74" spans="2:8" ht="25.5" customHeight="1">
      <c r="B74" s="76" t="s">
        <v>245</v>
      </c>
      <c r="C74" s="92"/>
      <c r="D74" s="93"/>
      <c r="E74" s="92"/>
      <c r="F74" s="93"/>
      <c r="G74" s="93"/>
      <c r="H74" s="92"/>
    </row>
    <row r="75" spans="2:8" ht="25.5" customHeight="1">
      <c r="B75" s="94" t="s">
        <v>244</v>
      </c>
      <c r="C75" s="92"/>
      <c r="D75" s="93"/>
      <c r="E75" s="92">
        <f>C75+D75</f>
        <v>0</v>
      </c>
      <c r="F75" s="93"/>
      <c r="G75" s="93"/>
      <c r="H75" s="92">
        <f>G75-C75</f>
        <v>0</v>
      </c>
    </row>
    <row r="76" spans="2:8" ht="25.5" customHeight="1">
      <c r="B76" s="94" t="s">
        <v>243</v>
      </c>
      <c r="C76" s="92"/>
      <c r="D76" s="93"/>
      <c r="E76" s="92">
        <f>C76+D76</f>
        <v>0</v>
      </c>
      <c r="F76" s="93"/>
      <c r="G76" s="93"/>
      <c r="H76" s="92">
        <f>G76-C76</f>
        <v>0</v>
      </c>
    </row>
    <row r="77" spans="2:8" ht="25.5" customHeight="1">
      <c r="B77" s="76" t="s">
        <v>242</v>
      </c>
      <c r="C77" s="91">
        <f aca="true" t="shared" si="16" ref="C77:H77">SUM(C75:C76)</f>
        <v>0</v>
      </c>
      <c r="D77" s="91">
        <f t="shared" si="16"/>
        <v>0</v>
      </c>
      <c r="E77" s="91">
        <f t="shared" si="16"/>
        <v>0</v>
      </c>
      <c r="F77" s="91">
        <f t="shared" si="16"/>
        <v>0</v>
      </c>
      <c r="G77" s="91">
        <f t="shared" si="16"/>
        <v>0</v>
      </c>
      <c r="H77" s="91">
        <f t="shared" si="16"/>
        <v>0</v>
      </c>
    </row>
    <row r="78" spans="2:8" ht="13.5" thickBot="1">
      <c r="B78" s="90"/>
      <c r="C78" s="88"/>
      <c r="D78" s="89"/>
      <c r="E78" s="88"/>
      <c r="F78" s="89"/>
      <c r="G78" s="89"/>
      <c r="H78" s="88"/>
    </row>
  </sheetData>
  <sheetProtection/>
  <mergeCells count="11">
    <mergeCell ref="H6:H8"/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3" r:id="rId3"/>
  <legacyDrawing r:id="rId2"/>
  <oleObjects>
    <oleObject progId="Excel.Sheet.12" shapeId="1448571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view="pageBreakPreview" zoomScale="60" zoomScalePageLayoutView="0" workbookViewId="0" topLeftCell="A1">
      <pane ySplit="9" topLeftCell="A127" activePane="bottomLeft" state="frozen"/>
      <selection pane="topLeft" activeCell="A1" sqref="A1"/>
      <selection pane="bottomLeft" activeCell="F39" sqref="F39"/>
    </sheetView>
  </sheetViews>
  <sheetFormatPr defaultColWidth="11.00390625" defaultRowHeight="15"/>
  <cols>
    <col min="1" max="1" width="4.00390625" style="1" customWidth="1"/>
    <col min="2" max="2" width="11.00390625" style="1" customWidth="1"/>
    <col min="3" max="3" width="46.00390625" style="1" customWidth="1"/>
    <col min="4" max="4" width="18.421875" style="1" bestFit="1" customWidth="1"/>
    <col min="5" max="5" width="17.57421875" style="1" bestFit="1" customWidth="1"/>
    <col min="6" max="6" width="18.421875" style="1" bestFit="1" customWidth="1"/>
    <col min="7" max="7" width="18.00390625" style="1" bestFit="1" customWidth="1"/>
    <col min="8" max="8" width="18.421875" style="1" bestFit="1" customWidth="1"/>
    <col min="9" max="9" width="19.140625" style="1" bestFit="1" customWidth="1"/>
    <col min="10" max="16384" width="11.00390625" style="1" customWidth="1"/>
  </cols>
  <sheetData>
    <row r="1" ht="13.5" thickBot="1"/>
    <row r="2" spans="2:9" ht="12.75">
      <c r="B2" s="317" t="s">
        <v>120</v>
      </c>
      <c r="C2" s="318"/>
      <c r="D2" s="318"/>
      <c r="E2" s="318"/>
      <c r="F2" s="318"/>
      <c r="G2" s="318"/>
      <c r="H2" s="318"/>
      <c r="I2" s="358"/>
    </row>
    <row r="3" spans="2:9" ht="12.75">
      <c r="B3" s="342" t="s">
        <v>392</v>
      </c>
      <c r="C3" s="343"/>
      <c r="D3" s="343"/>
      <c r="E3" s="343"/>
      <c r="F3" s="343"/>
      <c r="G3" s="343"/>
      <c r="H3" s="343"/>
      <c r="I3" s="359"/>
    </row>
    <row r="4" spans="2:9" ht="12.75">
      <c r="B4" s="342" t="s">
        <v>391</v>
      </c>
      <c r="C4" s="343"/>
      <c r="D4" s="343"/>
      <c r="E4" s="343"/>
      <c r="F4" s="343"/>
      <c r="G4" s="343"/>
      <c r="H4" s="343"/>
      <c r="I4" s="359"/>
    </row>
    <row r="5" spans="2:9" ht="12.75">
      <c r="B5" s="342" t="s">
        <v>736</v>
      </c>
      <c r="C5" s="343"/>
      <c r="D5" s="343"/>
      <c r="E5" s="343"/>
      <c r="F5" s="343"/>
      <c r="G5" s="343"/>
      <c r="H5" s="343"/>
      <c r="I5" s="359"/>
    </row>
    <row r="6" spans="2:9" ht="13.5" thickBot="1">
      <c r="B6" s="345" t="s">
        <v>1</v>
      </c>
      <c r="C6" s="346"/>
      <c r="D6" s="346"/>
      <c r="E6" s="346"/>
      <c r="F6" s="346"/>
      <c r="G6" s="346"/>
      <c r="H6" s="346"/>
      <c r="I6" s="360"/>
    </row>
    <row r="7" spans="2:9" ht="15.75" customHeight="1">
      <c r="B7" s="317" t="s">
        <v>2</v>
      </c>
      <c r="C7" s="319"/>
      <c r="D7" s="317" t="s">
        <v>390</v>
      </c>
      <c r="E7" s="318"/>
      <c r="F7" s="318"/>
      <c r="G7" s="318"/>
      <c r="H7" s="319"/>
      <c r="I7" s="352" t="s">
        <v>389</v>
      </c>
    </row>
    <row r="8" spans="2:9" ht="15" customHeight="1" thickBot="1">
      <c r="B8" s="342"/>
      <c r="C8" s="344"/>
      <c r="D8" s="345"/>
      <c r="E8" s="346"/>
      <c r="F8" s="346"/>
      <c r="G8" s="346"/>
      <c r="H8" s="347"/>
      <c r="I8" s="357"/>
    </row>
    <row r="9" spans="2:9" ht="26.25" thickBot="1">
      <c r="B9" s="345"/>
      <c r="C9" s="347"/>
      <c r="D9" s="316" t="s">
        <v>240</v>
      </c>
      <c r="E9" s="313" t="s">
        <v>388</v>
      </c>
      <c r="F9" s="316" t="s">
        <v>387</v>
      </c>
      <c r="G9" s="316" t="s">
        <v>210</v>
      </c>
      <c r="H9" s="316" t="s">
        <v>239</v>
      </c>
      <c r="I9" s="353"/>
    </row>
    <row r="10" spans="2:9" ht="12.75">
      <c r="B10" s="125" t="s">
        <v>386</v>
      </c>
      <c r="C10" s="124"/>
      <c r="D10" s="111">
        <f aca="true" t="shared" si="0" ref="D10:I10">D11+D19+D29+D39+D49+D59+D72+D76+D63</f>
        <v>321486830</v>
      </c>
      <c r="E10" s="111">
        <f t="shared" si="0"/>
        <v>0</v>
      </c>
      <c r="F10" s="111">
        <f t="shared" si="0"/>
        <v>321486830</v>
      </c>
      <c r="G10" s="111">
        <f t="shared" si="0"/>
        <v>126307801.35999998</v>
      </c>
      <c r="H10" s="111">
        <f t="shared" si="0"/>
        <v>125950646.16999999</v>
      </c>
      <c r="I10" s="111">
        <f t="shared" si="0"/>
        <v>195179028.64000002</v>
      </c>
    </row>
    <row r="11" spans="2:9" ht="12.75">
      <c r="B11" s="115" t="s">
        <v>384</v>
      </c>
      <c r="C11" s="114"/>
      <c r="D11" s="103">
        <f aca="true" t="shared" si="1" ref="D11:I11">SUM(D12:D18)</f>
        <v>101495737</v>
      </c>
      <c r="E11" s="103">
        <f t="shared" si="1"/>
        <v>0</v>
      </c>
      <c r="F11" s="103">
        <f t="shared" si="1"/>
        <v>101495737</v>
      </c>
      <c r="G11" s="103">
        <f t="shared" si="1"/>
        <v>58376844.53</v>
      </c>
      <c r="H11" s="103">
        <f t="shared" si="1"/>
        <v>58252666.53</v>
      </c>
      <c r="I11" s="103">
        <f t="shared" si="1"/>
        <v>43118892.47</v>
      </c>
    </row>
    <row r="12" spans="2:9" ht="12.75">
      <c r="B12" s="117" t="s">
        <v>383</v>
      </c>
      <c r="C12" s="116"/>
      <c r="D12" s="103">
        <v>476928</v>
      </c>
      <c r="E12" s="92">
        <v>0</v>
      </c>
      <c r="F12" s="92">
        <f>D12+E12</f>
        <v>476928</v>
      </c>
      <c r="G12" s="92">
        <v>365800.66</v>
      </c>
      <c r="H12" s="92">
        <v>365800.66</v>
      </c>
      <c r="I12" s="92">
        <f>F12-G12</f>
        <v>111127.34000000003</v>
      </c>
    </row>
    <row r="13" spans="2:9" ht="12.75">
      <c r="B13" s="117" t="s">
        <v>382</v>
      </c>
      <c r="C13" s="116"/>
      <c r="D13" s="103">
        <v>32907083</v>
      </c>
      <c r="E13" s="92">
        <v>0</v>
      </c>
      <c r="F13" s="92">
        <f aca="true" t="shared" si="2" ref="F13:F18">D13+E13</f>
        <v>32907083</v>
      </c>
      <c r="G13" s="92">
        <v>21573204.78</v>
      </c>
      <c r="H13" s="92">
        <v>21573204.78</v>
      </c>
      <c r="I13" s="92">
        <f aca="true" t="shared" si="3" ref="I13:I18">F13-G13</f>
        <v>11333878.219999999</v>
      </c>
    </row>
    <row r="14" spans="2:9" ht="12.75">
      <c r="B14" s="117" t="s">
        <v>381</v>
      </c>
      <c r="C14" s="116"/>
      <c r="D14" s="103">
        <v>19552153</v>
      </c>
      <c r="E14" s="92">
        <v>939.68</v>
      </c>
      <c r="F14" s="92">
        <f t="shared" si="2"/>
        <v>19553092.68</v>
      </c>
      <c r="G14" s="92">
        <v>1294269.01</v>
      </c>
      <c r="H14" s="92">
        <v>1294269.01</v>
      </c>
      <c r="I14" s="92">
        <f t="shared" si="3"/>
        <v>18258823.669999998</v>
      </c>
    </row>
    <row r="15" spans="2:9" ht="12.75">
      <c r="B15" s="117" t="s">
        <v>380</v>
      </c>
      <c r="C15" s="116"/>
      <c r="D15" s="103">
        <v>0</v>
      </c>
      <c r="E15" s="92">
        <v>81164.96</v>
      </c>
      <c r="F15" s="92">
        <f t="shared" si="2"/>
        <v>81164.96</v>
      </c>
      <c r="G15" s="92">
        <v>70316.18</v>
      </c>
      <c r="H15" s="92">
        <v>70316.18</v>
      </c>
      <c r="I15" s="92">
        <f t="shared" si="3"/>
        <v>10848.780000000013</v>
      </c>
    </row>
    <row r="16" spans="2:9" ht="12.75">
      <c r="B16" s="117" t="s">
        <v>379</v>
      </c>
      <c r="C16" s="116"/>
      <c r="D16" s="103">
        <v>48140720</v>
      </c>
      <c r="E16" s="92">
        <v>-137196.61</v>
      </c>
      <c r="F16" s="92">
        <f t="shared" si="2"/>
        <v>48003523.39</v>
      </c>
      <c r="G16" s="92">
        <v>34599308.93</v>
      </c>
      <c r="H16" s="92">
        <v>34475130.93</v>
      </c>
      <c r="I16" s="92">
        <f t="shared" si="3"/>
        <v>13404214.46</v>
      </c>
    </row>
    <row r="17" spans="2:9" ht="12.75">
      <c r="B17" s="117" t="s">
        <v>378</v>
      </c>
      <c r="C17" s="116"/>
      <c r="D17" s="103"/>
      <c r="E17" s="92"/>
      <c r="F17" s="92">
        <f t="shared" si="2"/>
        <v>0</v>
      </c>
      <c r="G17" s="92"/>
      <c r="H17" s="92"/>
      <c r="I17" s="92">
        <f t="shared" si="3"/>
        <v>0</v>
      </c>
    </row>
    <row r="18" spans="2:9" ht="12.75">
      <c r="B18" s="117" t="s">
        <v>377</v>
      </c>
      <c r="C18" s="116"/>
      <c r="D18" s="103">
        <v>418853</v>
      </c>
      <c r="E18" s="92">
        <v>55091.97</v>
      </c>
      <c r="F18" s="92">
        <f t="shared" si="2"/>
        <v>473944.97</v>
      </c>
      <c r="G18" s="92">
        <v>473944.97</v>
      </c>
      <c r="H18" s="92">
        <v>473944.97</v>
      </c>
      <c r="I18" s="92">
        <f t="shared" si="3"/>
        <v>0</v>
      </c>
    </row>
    <row r="19" spans="2:9" ht="12.75">
      <c r="B19" s="115" t="s">
        <v>376</v>
      </c>
      <c r="C19" s="114"/>
      <c r="D19" s="103">
        <f aca="true" t="shared" si="4" ref="D19:I19">SUM(D20:D28)</f>
        <v>30234535</v>
      </c>
      <c r="E19" s="103">
        <f t="shared" si="4"/>
        <v>0</v>
      </c>
      <c r="F19" s="103">
        <f t="shared" si="4"/>
        <v>30234535</v>
      </c>
      <c r="G19" s="103">
        <f t="shared" si="4"/>
        <v>5434209.250000001</v>
      </c>
      <c r="H19" s="103">
        <f t="shared" si="4"/>
        <v>5306808.05</v>
      </c>
      <c r="I19" s="103">
        <f t="shared" si="4"/>
        <v>24800325.75</v>
      </c>
    </row>
    <row r="20" spans="2:9" ht="12.75">
      <c r="B20" s="117" t="s">
        <v>375</v>
      </c>
      <c r="C20" s="116"/>
      <c r="D20" s="103">
        <v>11395800</v>
      </c>
      <c r="E20" s="92">
        <v>0</v>
      </c>
      <c r="F20" s="103">
        <f aca="true" t="shared" si="5" ref="F20:F28">D20+E20</f>
        <v>11395800</v>
      </c>
      <c r="G20" s="92">
        <v>571572.2</v>
      </c>
      <c r="H20" s="92">
        <v>565308.2</v>
      </c>
      <c r="I20" s="92">
        <f>F20-G20</f>
        <v>10824227.8</v>
      </c>
    </row>
    <row r="21" spans="2:9" ht="12.75">
      <c r="B21" s="117" t="s">
        <v>374</v>
      </c>
      <c r="C21" s="116"/>
      <c r="D21" s="103">
        <v>12612728</v>
      </c>
      <c r="E21" s="92">
        <v>0</v>
      </c>
      <c r="F21" s="103">
        <f t="shared" si="5"/>
        <v>12612728</v>
      </c>
      <c r="G21" s="92">
        <v>2586034.49</v>
      </c>
      <c r="H21" s="92">
        <v>2475563.49</v>
      </c>
      <c r="I21" s="92">
        <f aca="true" t="shared" si="6" ref="I21:I83">F21-G21</f>
        <v>10026693.51</v>
      </c>
    </row>
    <row r="22" spans="2:9" ht="12.75">
      <c r="B22" s="117" t="s">
        <v>373</v>
      </c>
      <c r="C22" s="116"/>
      <c r="D22" s="103"/>
      <c r="E22" s="92"/>
      <c r="F22" s="103">
        <f t="shared" si="5"/>
        <v>0</v>
      </c>
      <c r="G22" s="92"/>
      <c r="H22" s="92"/>
      <c r="I22" s="92">
        <f t="shared" si="6"/>
        <v>0</v>
      </c>
    </row>
    <row r="23" spans="2:9" ht="12.75">
      <c r="B23" s="117" t="s">
        <v>372</v>
      </c>
      <c r="C23" s="116"/>
      <c r="D23" s="103">
        <v>761731</v>
      </c>
      <c r="E23" s="92">
        <v>0</v>
      </c>
      <c r="F23" s="103">
        <f t="shared" si="5"/>
        <v>761731</v>
      </c>
      <c r="G23" s="92">
        <v>166143.14</v>
      </c>
      <c r="H23" s="92">
        <v>166143.14</v>
      </c>
      <c r="I23" s="92">
        <f t="shared" si="6"/>
        <v>595587.86</v>
      </c>
    </row>
    <row r="24" spans="2:9" ht="12.75">
      <c r="B24" s="117" t="s">
        <v>371</v>
      </c>
      <c r="C24" s="116"/>
      <c r="D24" s="103">
        <v>1486760</v>
      </c>
      <c r="E24" s="92">
        <v>0</v>
      </c>
      <c r="F24" s="103">
        <f t="shared" si="5"/>
        <v>1486760</v>
      </c>
      <c r="G24" s="92">
        <v>358479.6</v>
      </c>
      <c r="H24" s="92">
        <v>358038.8</v>
      </c>
      <c r="I24" s="92">
        <f t="shared" si="6"/>
        <v>1128280.4</v>
      </c>
    </row>
    <row r="25" spans="2:9" ht="12.75">
      <c r="B25" s="117" t="s">
        <v>370</v>
      </c>
      <c r="C25" s="116"/>
      <c r="D25" s="103">
        <v>1811160</v>
      </c>
      <c r="E25" s="92">
        <v>0</v>
      </c>
      <c r="F25" s="103">
        <f t="shared" si="5"/>
        <v>1811160</v>
      </c>
      <c r="G25" s="92">
        <v>1207703</v>
      </c>
      <c r="H25" s="92">
        <v>1204765.88</v>
      </c>
      <c r="I25" s="92">
        <f t="shared" si="6"/>
        <v>603457</v>
      </c>
    </row>
    <row r="26" spans="2:9" ht="12.75">
      <c r="B26" s="117" t="s">
        <v>369</v>
      </c>
      <c r="C26" s="116"/>
      <c r="D26" s="103">
        <v>1482973</v>
      </c>
      <c r="E26" s="92">
        <v>0</v>
      </c>
      <c r="F26" s="103">
        <f t="shared" si="5"/>
        <v>1482973</v>
      </c>
      <c r="G26" s="92">
        <v>456189.32</v>
      </c>
      <c r="H26" s="92">
        <v>456189.32</v>
      </c>
      <c r="I26" s="92">
        <f t="shared" si="6"/>
        <v>1026783.6799999999</v>
      </c>
    </row>
    <row r="27" spans="2:9" ht="12.75">
      <c r="B27" s="117" t="s">
        <v>368</v>
      </c>
      <c r="C27" s="116"/>
      <c r="D27" s="103"/>
      <c r="E27" s="92"/>
      <c r="F27" s="103">
        <f t="shared" si="5"/>
        <v>0</v>
      </c>
      <c r="G27" s="92"/>
      <c r="H27" s="92"/>
      <c r="I27" s="92">
        <f t="shared" si="6"/>
        <v>0</v>
      </c>
    </row>
    <row r="28" spans="2:9" ht="12.75">
      <c r="B28" s="117" t="s">
        <v>367</v>
      </c>
      <c r="C28" s="116"/>
      <c r="D28" s="103">
        <v>683383</v>
      </c>
      <c r="E28" s="92">
        <v>0</v>
      </c>
      <c r="F28" s="103">
        <f t="shared" si="5"/>
        <v>683383</v>
      </c>
      <c r="G28" s="92">
        <v>88087.5</v>
      </c>
      <c r="H28" s="92">
        <v>80799.22</v>
      </c>
      <c r="I28" s="92">
        <f t="shared" si="6"/>
        <v>595295.5</v>
      </c>
    </row>
    <row r="29" spans="2:9" ht="12.75">
      <c r="B29" s="115" t="s">
        <v>366</v>
      </c>
      <c r="C29" s="114"/>
      <c r="D29" s="103">
        <f aca="true" t="shared" si="7" ref="D29:I29">SUM(D30:D38)</f>
        <v>171245324</v>
      </c>
      <c r="E29" s="103">
        <f t="shared" si="7"/>
        <v>-13211771</v>
      </c>
      <c r="F29" s="103">
        <f t="shared" si="7"/>
        <v>158033553</v>
      </c>
      <c r="G29" s="103">
        <f t="shared" si="7"/>
        <v>59307426.73</v>
      </c>
      <c r="H29" s="103">
        <f t="shared" si="7"/>
        <v>59201850.739999995</v>
      </c>
      <c r="I29" s="103">
        <f t="shared" si="7"/>
        <v>98726126.27000001</v>
      </c>
    </row>
    <row r="30" spans="2:9" ht="12.75">
      <c r="B30" s="117" t="s">
        <v>365</v>
      </c>
      <c r="C30" s="116"/>
      <c r="D30" s="103">
        <v>0</v>
      </c>
      <c r="E30" s="92">
        <v>131910</v>
      </c>
      <c r="F30" s="103">
        <f aca="true" t="shared" si="8" ref="F30:F38">D30+E30</f>
        <v>131910</v>
      </c>
      <c r="G30" s="92">
        <v>39657.1</v>
      </c>
      <c r="H30" s="92">
        <v>39657.1</v>
      </c>
      <c r="I30" s="92">
        <f t="shared" si="6"/>
        <v>92252.9</v>
      </c>
    </row>
    <row r="31" spans="2:9" ht="12.75">
      <c r="B31" s="117" t="s">
        <v>364</v>
      </c>
      <c r="C31" s="116"/>
      <c r="D31" s="103">
        <v>34611286</v>
      </c>
      <c r="E31" s="92">
        <v>-1653877.77</v>
      </c>
      <c r="F31" s="103">
        <f t="shared" si="8"/>
        <v>32957408.23</v>
      </c>
      <c r="G31" s="92">
        <v>20226374.33</v>
      </c>
      <c r="H31" s="92">
        <v>20226374.33</v>
      </c>
      <c r="I31" s="92">
        <f t="shared" si="6"/>
        <v>12731033.900000002</v>
      </c>
    </row>
    <row r="32" spans="2:9" ht="12.75">
      <c r="B32" s="117" t="s">
        <v>363</v>
      </c>
      <c r="C32" s="116"/>
      <c r="D32" s="103">
        <v>12491120</v>
      </c>
      <c r="E32" s="92">
        <v>-4910</v>
      </c>
      <c r="F32" s="103">
        <f t="shared" si="8"/>
        <v>12486210</v>
      </c>
      <c r="G32" s="92">
        <v>197593.62</v>
      </c>
      <c r="H32" s="92">
        <v>151193.62</v>
      </c>
      <c r="I32" s="92">
        <f t="shared" si="6"/>
        <v>12288616.38</v>
      </c>
    </row>
    <row r="33" spans="2:9" ht="12.75">
      <c r="B33" s="117" t="s">
        <v>362</v>
      </c>
      <c r="C33" s="116"/>
      <c r="D33" s="103">
        <v>2761000</v>
      </c>
      <c r="E33" s="92">
        <v>426877.77</v>
      </c>
      <c r="F33" s="103">
        <f t="shared" si="8"/>
        <v>3187877.77</v>
      </c>
      <c r="G33" s="92">
        <v>2280389.07</v>
      </c>
      <c r="H33" s="92">
        <v>2264149.07</v>
      </c>
      <c r="I33" s="92">
        <f t="shared" si="6"/>
        <v>907488.7000000002</v>
      </c>
    </row>
    <row r="34" spans="2:9" ht="12.75">
      <c r="B34" s="117" t="s">
        <v>361</v>
      </c>
      <c r="C34" s="116"/>
      <c r="D34" s="103">
        <v>27178746</v>
      </c>
      <c r="E34" s="92">
        <v>-12111771</v>
      </c>
      <c r="F34" s="103">
        <f t="shared" si="8"/>
        <v>15066975</v>
      </c>
      <c r="G34" s="92">
        <v>839830.95</v>
      </c>
      <c r="H34" s="92">
        <v>822894.95</v>
      </c>
      <c r="I34" s="92">
        <f t="shared" si="6"/>
        <v>14227144.05</v>
      </c>
    </row>
    <row r="35" spans="2:9" ht="12.75">
      <c r="B35" s="117" t="s">
        <v>360</v>
      </c>
      <c r="C35" s="116"/>
      <c r="D35" s="103">
        <v>230000</v>
      </c>
      <c r="E35" s="92">
        <v>0</v>
      </c>
      <c r="F35" s="103">
        <f t="shared" si="8"/>
        <v>230000</v>
      </c>
      <c r="G35" s="92">
        <v>13196.47</v>
      </c>
      <c r="H35" s="92">
        <v>13196.47</v>
      </c>
      <c r="I35" s="92">
        <f t="shared" si="6"/>
        <v>216803.53</v>
      </c>
    </row>
    <row r="36" spans="2:9" ht="12.75">
      <c r="B36" s="117" t="s">
        <v>359</v>
      </c>
      <c r="C36" s="116"/>
      <c r="D36" s="103">
        <v>1236400</v>
      </c>
      <c r="E36" s="92">
        <v>0</v>
      </c>
      <c r="F36" s="103">
        <f t="shared" si="8"/>
        <v>1236400</v>
      </c>
      <c r="G36" s="92">
        <v>409972.08</v>
      </c>
      <c r="H36" s="92">
        <v>409972.08</v>
      </c>
      <c r="I36" s="92">
        <f t="shared" si="6"/>
        <v>826427.9199999999</v>
      </c>
    </row>
    <row r="37" spans="2:9" ht="12.75">
      <c r="B37" s="117" t="s">
        <v>358</v>
      </c>
      <c r="C37" s="116"/>
      <c r="D37" s="103">
        <v>3444798</v>
      </c>
      <c r="E37" s="92">
        <v>0</v>
      </c>
      <c r="F37" s="103">
        <f t="shared" si="8"/>
        <v>3444798</v>
      </c>
      <c r="G37" s="92">
        <v>1003574.11</v>
      </c>
      <c r="H37" s="92">
        <v>977574.12</v>
      </c>
      <c r="I37" s="92">
        <f t="shared" si="6"/>
        <v>2441223.89</v>
      </c>
    </row>
    <row r="38" spans="2:9" ht="12.75">
      <c r="B38" s="117" t="s">
        <v>357</v>
      </c>
      <c r="C38" s="116"/>
      <c r="D38" s="103">
        <v>89291974</v>
      </c>
      <c r="E38" s="92">
        <v>0</v>
      </c>
      <c r="F38" s="103">
        <f t="shared" si="8"/>
        <v>89291974</v>
      </c>
      <c r="G38" s="92">
        <v>34296839</v>
      </c>
      <c r="H38" s="92">
        <v>34296839</v>
      </c>
      <c r="I38" s="92">
        <f t="shared" si="6"/>
        <v>54995135</v>
      </c>
    </row>
    <row r="39" spans="2:9" ht="25.5" customHeight="1">
      <c r="B39" s="361" t="s">
        <v>356</v>
      </c>
      <c r="C39" s="362"/>
      <c r="D39" s="103">
        <f aca="true" t="shared" si="9" ref="D39:I39">SUM(D40:D48)</f>
        <v>4545638</v>
      </c>
      <c r="E39" s="103">
        <f t="shared" si="9"/>
        <v>0</v>
      </c>
      <c r="F39" s="103">
        <f>SUM(F40:F48)</f>
        <v>4545638</v>
      </c>
      <c r="G39" s="103">
        <f t="shared" si="9"/>
        <v>3084138</v>
      </c>
      <c r="H39" s="103">
        <f t="shared" si="9"/>
        <v>3084138</v>
      </c>
      <c r="I39" s="103">
        <f t="shared" si="9"/>
        <v>1461500</v>
      </c>
    </row>
    <row r="40" spans="2:9" ht="12.75">
      <c r="B40" s="117" t="s">
        <v>355</v>
      </c>
      <c r="C40" s="116"/>
      <c r="D40" s="103"/>
      <c r="E40" s="92"/>
      <c r="F40" s="103">
        <f>D40+E40</f>
        <v>0</v>
      </c>
      <c r="G40" s="92"/>
      <c r="H40" s="92"/>
      <c r="I40" s="92">
        <f t="shared" si="6"/>
        <v>0</v>
      </c>
    </row>
    <row r="41" spans="2:9" ht="12.75">
      <c r="B41" s="117" t="s">
        <v>354</v>
      </c>
      <c r="C41" s="116"/>
      <c r="D41" s="103"/>
      <c r="E41" s="92"/>
      <c r="F41" s="103">
        <f aca="true" t="shared" si="10" ref="F41:F83">D41+E41</f>
        <v>0</v>
      </c>
      <c r="G41" s="92"/>
      <c r="H41" s="92"/>
      <c r="I41" s="92">
        <f t="shared" si="6"/>
        <v>0</v>
      </c>
    </row>
    <row r="42" spans="2:9" ht="12.75">
      <c r="B42" s="117" t="s">
        <v>353</v>
      </c>
      <c r="C42" s="116"/>
      <c r="D42" s="103"/>
      <c r="E42" s="92"/>
      <c r="F42" s="103">
        <f t="shared" si="10"/>
        <v>0</v>
      </c>
      <c r="G42" s="92"/>
      <c r="H42" s="92"/>
      <c r="I42" s="92">
        <f t="shared" si="6"/>
        <v>0</v>
      </c>
    </row>
    <row r="43" spans="2:9" ht="12.75">
      <c r="B43" s="117" t="s">
        <v>352</v>
      </c>
      <c r="C43" s="116"/>
      <c r="D43" s="103">
        <v>4545638</v>
      </c>
      <c r="E43" s="92">
        <v>0</v>
      </c>
      <c r="F43" s="103">
        <f t="shared" si="10"/>
        <v>4545638</v>
      </c>
      <c r="G43" s="92">
        <v>3084138</v>
      </c>
      <c r="H43" s="92">
        <v>3084138</v>
      </c>
      <c r="I43" s="92">
        <f t="shared" si="6"/>
        <v>1461500</v>
      </c>
    </row>
    <row r="44" spans="2:9" ht="12.75">
      <c r="B44" s="117" t="s">
        <v>351</v>
      </c>
      <c r="C44" s="116"/>
      <c r="D44" s="103"/>
      <c r="E44" s="92"/>
      <c r="F44" s="103">
        <f t="shared" si="10"/>
        <v>0</v>
      </c>
      <c r="G44" s="92"/>
      <c r="H44" s="92"/>
      <c r="I44" s="92">
        <f t="shared" si="6"/>
        <v>0</v>
      </c>
    </row>
    <row r="45" spans="2:9" ht="12.75">
      <c r="B45" s="117" t="s">
        <v>350</v>
      </c>
      <c r="C45" s="116"/>
      <c r="D45" s="103"/>
      <c r="E45" s="92"/>
      <c r="F45" s="103">
        <f t="shared" si="10"/>
        <v>0</v>
      </c>
      <c r="G45" s="92"/>
      <c r="H45" s="92"/>
      <c r="I45" s="92">
        <f t="shared" si="6"/>
        <v>0</v>
      </c>
    </row>
    <row r="46" spans="2:9" ht="12.75">
      <c r="B46" s="117" t="s">
        <v>349</v>
      </c>
      <c r="C46" s="116"/>
      <c r="D46" s="103"/>
      <c r="E46" s="92"/>
      <c r="F46" s="103">
        <f t="shared" si="10"/>
        <v>0</v>
      </c>
      <c r="G46" s="92"/>
      <c r="H46" s="92"/>
      <c r="I46" s="92">
        <f t="shared" si="6"/>
        <v>0</v>
      </c>
    </row>
    <row r="47" spans="2:9" ht="12.75">
      <c r="B47" s="117" t="s">
        <v>348</v>
      </c>
      <c r="C47" s="116"/>
      <c r="D47" s="103"/>
      <c r="E47" s="92"/>
      <c r="F47" s="103">
        <f t="shared" si="10"/>
        <v>0</v>
      </c>
      <c r="G47" s="92"/>
      <c r="H47" s="92"/>
      <c r="I47" s="92">
        <f t="shared" si="6"/>
        <v>0</v>
      </c>
    </row>
    <row r="48" spans="2:9" ht="12.75">
      <c r="B48" s="117" t="s">
        <v>347</v>
      </c>
      <c r="C48" s="116"/>
      <c r="D48" s="103"/>
      <c r="E48" s="92"/>
      <c r="F48" s="103">
        <f t="shared" si="10"/>
        <v>0</v>
      </c>
      <c r="G48" s="92"/>
      <c r="H48" s="92"/>
      <c r="I48" s="92">
        <f t="shared" si="6"/>
        <v>0</v>
      </c>
    </row>
    <row r="49" spans="2:9" ht="12.75" customHeight="1">
      <c r="B49" s="361" t="s">
        <v>346</v>
      </c>
      <c r="C49" s="362"/>
      <c r="D49" s="103">
        <f aca="true" t="shared" si="11" ref="D49:I49">SUM(D50:D58)</f>
        <v>13965596</v>
      </c>
      <c r="E49" s="103">
        <f t="shared" si="11"/>
        <v>0</v>
      </c>
      <c r="F49" s="103">
        <f t="shared" si="11"/>
        <v>13965596</v>
      </c>
      <c r="G49" s="103">
        <f t="shared" si="11"/>
        <v>105182.85</v>
      </c>
      <c r="H49" s="103">
        <f t="shared" si="11"/>
        <v>105182.85</v>
      </c>
      <c r="I49" s="103">
        <f t="shared" si="11"/>
        <v>13860413.149999999</v>
      </c>
    </row>
    <row r="50" spans="2:9" ht="12.75">
      <c r="B50" s="117" t="s">
        <v>345</v>
      </c>
      <c r="C50" s="116"/>
      <c r="D50" s="103">
        <v>8335254</v>
      </c>
      <c r="E50" s="92">
        <v>0</v>
      </c>
      <c r="F50" s="103">
        <f t="shared" si="10"/>
        <v>8335254</v>
      </c>
      <c r="G50" s="92">
        <v>0</v>
      </c>
      <c r="H50" s="92">
        <v>0</v>
      </c>
      <c r="I50" s="92">
        <f t="shared" si="6"/>
        <v>8335254</v>
      </c>
    </row>
    <row r="51" spans="2:9" ht="12.75">
      <c r="B51" s="117" t="s">
        <v>344</v>
      </c>
      <c r="C51" s="116"/>
      <c r="D51" s="103">
        <v>1216342</v>
      </c>
      <c r="E51" s="92">
        <v>0</v>
      </c>
      <c r="F51" s="103">
        <f t="shared" si="10"/>
        <v>1216342</v>
      </c>
      <c r="G51" s="92">
        <v>44260.96</v>
      </c>
      <c r="H51" s="92">
        <v>44260.96</v>
      </c>
      <c r="I51" s="92">
        <f t="shared" si="6"/>
        <v>1172081.04</v>
      </c>
    </row>
    <row r="52" spans="2:9" ht="12.75">
      <c r="B52" s="117" t="s">
        <v>343</v>
      </c>
      <c r="C52" s="116"/>
      <c r="D52" s="103">
        <v>54000</v>
      </c>
      <c r="E52" s="92">
        <v>0</v>
      </c>
      <c r="F52" s="103">
        <f t="shared" si="10"/>
        <v>54000</v>
      </c>
      <c r="G52" s="92">
        <v>0</v>
      </c>
      <c r="H52" s="92">
        <v>0</v>
      </c>
      <c r="I52" s="92">
        <f t="shared" si="6"/>
        <v>54000</v>
      </c>
    </row>
    <row r="53" spans="2:9" ht="12.75">
      <c r="B53" s="117" t="s">
        <v>342</v>
      </c>
      <c r="C53" s="116"/>
      <c r="D53" s="103">
        <v>2500000</v>
      </c>
      <c r="E53" s="92">
        <v>0</v>
      </c>
      <c r="F53" s="103">
        <f t="shared" si="10"/>
        <v>2500000</v>
      </c>
      <c r="G53" s="92">
        <v>0</v>
      </c>
      <c r="H53" s="92">
        <v>0</v>
      </c>
      <c r="I53" s="92">
        <f t="shared" si="6"/>
        <v>2500000</v>
      </c>
    </row>
    <row r="54" spans="2:9" ht="12.75">
      <c r="B54" s="117" t="s">
        <v>341</v>
      </c>
      <c r="C54" s="116"/>
      <c r="D54" s="103"/>
      <c r="E54" s="92"/>
      <c r="F54" s="103">
        <f t="shared" si="10"/>
        <v>0</v>
      </c>
      <c r="G54" s="92"/>
      <c r="H54" s="92"/>
      <c r="I54" s="92">
        <f t="shared" si="6"/>
        <v>0</v>
      </c>
    </row>
    <row r="55" spans="2:9" ht="12.75">
      <c r="B55" s="117" t="s">
        <v>340</v>
      </c>
      <c r="C55" s="116"/>
      <c r="D55" s="103">
        <v>1860000</v>
      </c>
      <c r="E55" s="92">
        <v>0</v>
      </c>
      <c r="F55" s="103">
        <f t="shared" si="10"/>
        <v>1860000</v>
      </c>
      <c r="G55" s="92">
        <v>60921.89</v>
      </c>
      <c r="H55" s="92">
        <v>60921.89</v>
      </c>
      <c r="I55" s="92">
        <f t="shared" si="6"/>
        <v>1799078.11</v>
      </c>
    </row>
    <row r="56" spans="2:9" ht="12.75">
      <c r="B56" s="117" t="s">
        <v>339</v>
      </c>
      <c r="C56" s="116"/>
      <c r="D56" s="103"/>
      <c r="E56" s="92"/>
      <c r="F56" s="103">
        <f t="shared" si="10"/>
        <v>0</v>
      </c>
      <c r="G56" s="92"/>
      <c r="H56" s="92"/>
      <c r="I56" s="92">
        <f t="shared" si="6"/>
        <v>0</v>
      </c>
    </row>
    <row r="57" spans="2:9" ht="12.75">
      <c r="B57" s="117" t="s">
        <v>338</v>
      </c>
      <c r="C57" s="116"/>
      <c r="D57" s="103"/>
      <c r="E57" s="92"/>
      <c r="F57" s="103">
        <f t="shared" si="10"/>
        <v>0</v>
      </c>
      <c r="G57" s="92"/>
      <c r="H57" s="92"/>
      <c r="I57" s="92">
        <f t="shared" si="6"/>
        <v>0</v>
      </c>
    </row>
    <row r="58" spans="2:9" ht="12.75">
      <c r="B58" s="117" t="s">
        <v>337</v>
      </c>
      <c r="C58" s="116"/>
      <c r="D58" s="103"/>
      <c r="E58" s="92"/>
      <c r="F58" s="103">
        <f t="shared" si="10"/>
        <v>0</v>
      </c>
      <c r="G58" s="92"/>
      <c r="H58" s="92"/>
      <c r="I58" s="92">
        <f t="shared" si="6"/>
        <v>0</v>
      </c>
    </row>
    <row r="59" spans="2:9" ht="12.75">
      <c r="B59" s="115" t="s">
        <v>336</v>
      </c>
      <c r="C59" s="114"/>
      <c r="D59" s="103">
        <f>SUM(D60:D62)</f>
        <v>0</v>
      </c>
      <c r="E59" s="103">
        <f>SUM(E60:E62)</f>
        <v>13211771</v>
      </c>
      <c r="F59" s="103">
        <f>SUM(F60:F62)</f>
        <v>13211771</v>
      </c>
      <c r="G59" s="103">
        <f>SUM(G60:G62)</f>
        <v>0</v>
      </c>
      <c r="H59" s="103">
        <f>SUM(H60:H62)</f>
        <v>0</v>
      </c>
      <c r="I59" s="92">
        <f t="shared" si="6"/>
        <v>13211771</v>
      </c>
    </row>
    <row r="60" spans="2:9" ht="12.75">
      <c r="B60" s="117" t="s">
        <v>335</v>
      </c>
      <c r="C60" s="116"/>
      <c r="D60" s="103">
        <v>0</v>
      </c>
      <c r="E60" s="92">
        <v>13211771</v>
      </c>
      <c r="F60" s="103">
        <f t="shared" si="10"/>
        <v>13211771</v>
      </c>
      <c r="G60" s="92">
        <v>0</v>
      </c>
      <c r="H60" s="92">
        <v>0</v>
      </c>
      <c r="I60" s="92">
        <f t="shared" si="6"/>
        <v>13211771</v>
      </c>
    </row>
    <row r="61" spans="2:9" ht="12.75">
      <c r="B61" s="117" t="s">
        <v>334</v>
      </c>
      <c r="C61" s="116"/>
      <c r="D61" s="103"/>
      <c r="E61" s="92"/>
      <c r="F61" s="103">
        <f t="shared" si="10"/>
        <v>0</v>
      </c>
      <c r="G61" s="92"/>
      <c r="H61" s="92"/>
      <c r="I61" s="92">
        <f t="shared" si="6"/>
        <v>0</v>
      </c>
    </row>
    <row r="62" spans="2:9" ht="12.75">
      <c r="B62" s="117" t="s">
        <v>333</v>
      </c>
      <c r="C62" s="116"/>
      <c r="D62" s="103"/>
      <c r="E62" s="92"/>
      <c r="F62" s="103">
        <f t="shared" si="10"/>
        <v>0</v>
      </c>
      <c r="G62" s="92"/>
      <c r="H62" s="92"/>
      <c r="I62" s="92">
        <f t="shared" si="6"/>
        <v>0</v>
      </c>
    </row>
    <row r="63" spans="2:9" ht="12.75" customHeight="1">
      <c r="B63" s="361" t="s">
        <v>332</v>
      </c>
      <c r="C63" s="362"/>
      <c r="D63" s="103">
        <f>SUM(D64:D71)</f>
        <v>0</v>
      </c>
      <c r="E63" s="103">
        <f>SUM(E64:E71)</f>
        <v>0</v>
      </c>
      <c r="F63" s="103">
        <f>F64+F65+F66+F67+F68+F70+F71</f>
        <v>0</v>
      </c>
      <c r="G63" s="103">
        <f>SUM(G64:G71)</f>
        <v>0</v>
      </c>
      <c r="H63" s="103">
        <f>SUM(H64:H71)</f>
        <v>0</v>
      </c>
      <c r="I63" s="92">
        <f t="shared" si="6"/>
        <v>0</v>
      </c>
    </row>
    <row r="64" spans="2:9" ht="12.75">
      <c r="B64" s="117" t="s">
        <v>331</v>
      </c>
      <c r="C64" s="116"/>
      <c r="D64" s="103"/>
      <c r="E64" s="92"/>
      <c r="F64" s="103">
        <f t="shared" si="10"/>
        <v>0</v>
      </c>
      <c r="G64" s="92"/>
      <c r="H64" s="92"/>
      <c r="I64" s="92">
        <f t="shared" si="6"/>
        <v>0</v>
      </c>
    </row>
    <row r="65" spans="2:9" ht="12.75">
      <c r="B65" s="117" t="s">
        <v>330</v>
      </c>
      <c r="C65" s="116"/>
      <c r="D65" s="103"/>
      <c r="E65" s="92"/>
      <c r="F65" s="103">
        <f t="shared" si="10"/>
        <v>0</v>
      </c>
      <c r="G65" s="92"/>
      <c r="H65" s="92"/>
      <c r="I65" s="92">
        <f t="shared" si="6"/>
        <v>0</v>
      </c>
    </row>
    <row r="66" spans="2:9" ht="12.75">
      <c r="B66" s="117" t="s">
        <v>329</v>
      </c>
      <c r="C66" s="116"/>
      <c r="D66" s="103"/>
      <c r="E66" s="92"/>
      <c r="F66" s="103">
        <f t="shared" si="10"/>
        <v>0</v>
      </c>
      <c r="G66" s="92"/>
      <c r="H66" s="92"/>
      <c r="I66" s="92">
        <f t="shared" si="6"/>
        <v>0</v>
      </c>
    </row>
    <row r="67" spans="2:9" ht="12.75">
      <c r="B67" s="117" t="s">
        <v>328</v>
      </c>
      <c r="C67" s="116"/>
      <c r="D67" s="103"/>
      <c r="E67" s="92"/>
      <c r="F67" s="103">
        <f t="shared" si="10"/>
        <v>0</v>
      </c>
      <c r="G67" s="92"/>
      <c r="H67" s="92"/>
      <c r="I67" s="92">
        <f t="shared" si="6"/>
        <v>0</v>
      </c>
    </row>
    <row r="68" spans="2:9" ht="12.75">
      <c r="B68" s="117" t="s">
        <v>327</v>
      </c>
      <c r="C68" s="116"/>
      <c r="D68" s="103"/>
      <c r="E68" s="92"/>
      <c r="F68" s="103">
        <f t="shared" si="10"/>
        <v>0</v>
      </c>
      <c r="G68" s="92"/>
      <c r="H68" s="92"/>
      <c r="I68" s="92">
        <f t="shared" si="6"/>
        <v>0</v>
      </c>
    </row>
    <row r="69" spans="2:9" ht="12.75">
      <c r="B69" s="117" t="s">
        <v>326</v>
      </c>
      <c r="C69" s="116"/>
      <c r="D69" s="103"/>
      <c r="E69" s="92"/>
      <c r="F69" s="103">
        <f t="shared" si="10"/>
        <v>0</v>
      </c>
      <c r="G69" s="92"/>
      <c r="H69" s="92"/>
      <c r="I69" s="92">
        <f t="shared" si="6"/>
        <v>0</v>
      </c>
    </row>
    <row r="70" spans="2:9" ht="12.75">
      <c r="B70" s="117" t="s">
        <v>325</v>
      </c>
      <c r="C70" s="116"/>
      <c r="D70" s="103"/>
      <c r="E70" s="92"/>
      <c r="F70" s="103">
        <f t="shared" si="10"/>
        <v>0</v>
      </c>
      <c r="G70" s="92"/>
      <c r="H70" s="92"/>
      <c r="I70" s="92">
        <f t="shared" si="6"/>
        <v>0</v>
      </c>
    </row>
    <row r="71" spans="2:9" ht="12.75">
      <c r="B71" s="117" t="s">
        <v>324</v>
      </c>
      <c r="C71" s="116"/>
      <c r="D71" s="103"/>
      <c r="E71" s="92"/>
      <c r="F71" s="103">
        <f t="shared" si="10"/>
        <v>0</v>
      </c>
      <c r="G71" s="92"/>
      <c r="H71" s="92"/>
      <c r="I71" s="92">
        <f t="shared" si="6"/>
        <v>0</v>
      </c>
    </row>
    <row r="72" spans="2:9" ht="12.75">
      <c r="B72" s="115" t="s">
        <v>323</v>
      </c>
      <c r="C72" s="114"/>
      <c r="D72" s="103">
        <f>SUM(D73:D75)</f>
        <v>0</v>
      </c>
      <c r="E72" s="103">
        <f>SUM(E73:E75)</f>
        <v>0</v>
      </c>
      <c r="F72" s="103">
        <f>SUM(F73:F75)</f>
        <v>0</v>
      </c>
      <c r="G72" s="103">
        <f>SUM(G73:G75)</f>
        <v>0</v>
      </c>
      <c r="H72" s="103">
        <f>SUM(H73:H75)</f>
        <v>0</v>
      </c>
      <c r="I72" s="92">
        <f t="shared" si="6"/>
        <v>0</v>
      </c>
    </row>
    <row r="73" spans="2:9" ht="12.75">
      <c r="B73" s="117" t="s">
        <v>322</v>
      </c>
      <c r="C73" s="116"/>
      <c r="D73" s="103"/>
      <c r="E73" s="92"/>
      <c r="F73" s="103">
        <f t="shared" si="10"/>
        <v>0</v>
      </c>
      <c r="G73" s="92"/>
      <c r="H73" s="92"/>
      <c r="I73" s="92">
        <f t="shared" si="6"/>
        <v>0</v>
      </c>
    </row>
    <row r="74" spans="2:9" ht="12.75">
      <c r="B74" s="117" t="s">
        <v>321</v>
      </c>
      <c r="C74" s="116"/>
      <c r="D74" s="103"/>
      <c r="E74" s="92"/>
      <c r="F74" s="103">
        <f t="shared" si="10"/>
        <v>0</v>
      </c>
      <c r="G74" s="92"/>
      <c r="H74" s="92"/>
      <c r="I74" s="92">
        <f t="shared" si="6"/>
        <v>0</v>
      </c>
    </row>
    <row r="75" spans="2:9" ht="12.75">
      <c r="B75" s="117" t="s">
        <v>320</v>
      </c>
      <c r="C75" s="116"/>
      <c r="D75" s="103"/>
      <c r="E75" s="92"/>
      <c r="F75" s="103">
        <f t="shared" si="10"/>
        <v>0</v>
      </c>
      <c r="G75" s="92"/>
      <c r="H75" s="92"/>
      <c r="I75" s="92">
        <f t="shared" si="6"/>
        <v>0</v>
      </c>
    </row>
    <row r="76" spans="2:9" ht="12.75">
      <c r="B76" s="115" t="s">
        <v>319</v>
      </c>
      <c r="C76" s="114"/>
      <c r="D76" s="103">
        <f>SUM(D77:D83)</f>
        <v>0</v>
      </c>
      <c r="E76" s="103">
        <f>SUM(E77:E83)</f>
        <v>0</v>
      </c>
      <c r="F76" s="103">
        <f>SUM(F77:F83)</f>
        <v>0</v>
      </c>
      <c r="G76" s="103">
        <f>SUM(G77:G83)</f>
        <v>0</v>
      </c>
      <c r="H76" s="103">
        <f>SUM(H77:H83)</f>
        <v>0</v>
      </c>
      <c r="I76" s="92">
        <f t="shared" si="6"/>
        <v>0</v>
      </c>
    </row>
    <row r="77" spans="2:9" ht="12.75">
      <c r="B77" s="117" t="s">
        <v>318</v>
      </c>
      <c r="C77" s="116"/>
      <c r="D77" s="103"/>
      <c r="E77" s="92"/>
      <c r="F77" s="103">
        <f t="shared" si="10"/>
        <v>0</v>
      </c>
      <c r="G77" s="92"/>
      <c r="H77" s="92"/>
      <c r="I77" s="92">
        <f t="shared" si="6"/>
        <v>0</v>
      </c>
    </row>
    <row r="78" spans="2:9" ht="12.75">
      <c r="B78" s="117" t="s">
        <v>317</v>
      </c>
      <c r="C78" s="116"/>
      <c r="D78" s="103"/>
      <c r="E78" s="92"/>
      <c r="F78" s="103">
        <f t="shared" si="10"/>
        <v>0</v>
      </c>
      <c r="G78" s="92"/>
      <c r="H78" s="92"/>
      <c r="I78" s="92">
        <f t="shared" si="6"/>
        <v>0</v>
      </c>
    </row>
    <row r="79" spans="2:9" ht="12.75">
      <c r="B79" s="117" t="s">
        <v>316</v>
      </c>
      <c r="C79" s="116"/>
      <c r="D79" s="103"/>
      <c r="E79" s="92"/>
      <c r="F79" s="103">
        <f t="shared" si="10"/>
        <v>0</v>
      </c>
      <c r="G79" s="92"/>
      <c r="H79" s="92"/>
      <c r="I79" s="92">
        <f t="shared" si="6"/>
        <v>0</v>
      </c>
    </row>
    <row r="80" spans="2:9" ht="12.75">
      <c r="B80" s="117" t="s">
        <v>315</v>
      </c>
      <c r="C80" s="116"/>
      <c r="D80" s="103"/>
      <c r="E80" s="92"/>
      <c r="F80" s="103">
        <f t="shared" si="10"/>
        <v>0</v>
      </c>
      <c r="G80" s="92"/>
      <c r="H80" s="92"/>
      <c r="I80" s="92">
        <f t="shared" si="6"/>
        <v>0</v>
      </c>
    </row>
    <row r="81" spans="2:9" ht="12.75">
      <c r="B81" s="117" t="s">
        <v>314</v>
      </c>
      <c r="C81" s="116"/>
      <c r="D81" s="103"/>
      <c r="E81" s="92"/>
      <c r="F81" s="103">
        <f t="shared" si="10"/>
        <v>0</v>
      </c>
      <c r="G81" s="92"/>
      <c r="H81" s="92"/>
      <c r="I81" s="92">
        <f t="shared" si="6"/>
        <v>0</v>
      </c>
    </row>
    <row r="82" spans="2:9" ht="12.75">
      <c r="B82" s="117" t="s">
        <v>313</v>
      </c>
      <c r="C82" s="116"/>
      <c r="D82" s="103"/>
      <c r="E82" s="92"/>
      <c r="F82" s="103">
        <f t="shared" si="10"/>
        <v>0</v>
      </c>
      <c r="G82" s="92"/>
      <c r="H82" s="92"/>
      <c r="I82" s="92">
        <f t="shared" si="6"/>
        <v>0</v>
      </c>
    </row>
    <row r="83" spans="2:9" ht="12.75">
      <c r="B83" s="117" t="s">
        <v>312</v>
      </c>
      <c r="C83" s="116"/>
      <c r="D83" s="103"/>
      <c r="E83" s="92"/>
      <c r="F83" s="103">
        <f t="shared" si="10"/>
        <v>0</v>
      </c>
      <c r="G83" s="92"/>
      <c r="H83" s="92"/>
      <c r="I83" s="92">
        <f t="shared" si="6"/>
        <v>0</v>
      </c>
    </row>
    <row r="84" spans="2:9" ht="12.75">
      <c r="B84" s="123"/>
      <c r="C84" s="122"/>
      <c r="D84" s="121"/>
      <c r="E84" s="97"/>
      <c r="F84" s="97"/>
      <c r="G84" s="97"/>
      <c r="H84" s="97"/>
      <c r="I84" s="97"/>
    </row>
    <row r="85" spans="2:9" ht="12.75">
      <c r="B85" s="120" t="s">
        <v>385</v>
      </c>
      <c r="C85" s="119"/>
      <c r="D85" s="118">
        <f aca="true" t="shared" si="12" ref="D85:I85">D86+D104+D94+D114+D124+D134+D138+D147+D151</f>
        <v>6554258966</v>
      </c>
      <c r="E85" s="118">
        <f>E86+E104+E94+E114+E124+E134+E138+E147+E151</f>
        <v>64596065.19</v>
      </c>
      <c r="F85" s="118">
        <f t="shared" si="12"/>
        <v>6618855031.1900015</v>
      </c>
      <c r="G85" s="118">
        <f>G86+G104+G94+G114+G124+G134+G138+G147+G151</f>
        <v>3719628953.2300005</v>
      </c>
      <c r="H85" s="118">
        <f>H86+H104+H94+H114+H124+H134+H138+H147+H151</f>
        <v>3718951391.1200004</v>
      </c>
      <c r="I85" s="118">
        <f t="shared" si="12"/>
        <v>2899226077.9600005</v>
      </c>
    </row>
    <row r="86" spans="2:9" ht="12.75">
      <c r="B86" s="115" t="s">
        <v>384</v>
      </c>
      <c r="C86" s="114"/>
      <c r="D86" s="103">
        <f>SUM(D87:D93)</f>
        <v>6267894686</v>
      </c>
      <c r="E86" s="103">
        <f>SUM(E87:E93)</f>
        <v>0</v>
      </c>
      <c r="F86" s="103">
        <f>SUM(F87:F93)</f>
        <v>6267894686.000001</v>
      </c>
      <c r="G86" s="103">
        <f>SUM(G87:G93)</f>
        <v>3566160662.63</v>
      </c>
      <c r="H86" s="103">
        <f>SUM(H87:H93)</f>
        <v>3566160662.63</v>
      </c>
      <c r="I86" s="92">
        <f aca="true" t="shared" si="13" ref="I86:I149">F86-G86</f>
        <v>2701734023.370001</v>
      </c>
    </row>
    <row r="87" spans="2:9" ht="12.75">
      <c r="B87" s="117" t="s">
        <v>383</v>
      </c>
      <c r="C87" s="116"/>
      <c r="D87" s="103">
        <v>3857523648.06</v>
      </c>
      <c r="E87" s="92">
        <v>0</v>
      </c>
      <c r="F87" s="103">
        <f aca="true" t="shared" si="14" ref="F87:F103">D87+E87</f>
        <v>3857523648.06</v>
      </c>
      <c r="G87" s="92">
        <v>2251770078.46</v>
      </c>
      <c r="H87" s="92">
        <v>2251770078.46</v>
      </c>
      <c r="I87" s="92">
        <f t="shared" si="13"/>
        <v>1605753569.6</v>
      </c>
    </row>
    <row r="88" spans="2:9" ht="12.75">
      <c r="B88" s="117" t="s">
        <v>382</v>
      </c>
      <c r="C88" s="116"/>
      <c r="D88" s="103"/>
      <c r="E88" s="92"/>
      <c r="F88" s="103">
        <f t="shared" si="14"/>
        <v>0</v>
      </c>
      <c r="G88" s="92"/>
      <c r="H88" s="92"/>
      <c r="I88" s="92">
        <f t="shared" si="13"/>
        <v>0</v>
      </c>
    </row>
    <row r="89" spans="2:9" ht="12.75">
      <c r="B89" s="117" t="s">
        <v>381</v>
      </c>
      <c r="C89" s="116"/>
      <c r="D89" s="103">
        <v>1350067622.16</v>
      </c>
      <c r="E89" s="92">
        <v>0</v>
      </c>
      <c r="F89" s="103">
        <f t="shared" si="14"/>
        <v>1350067622.16</v>
      </c>
      <c r="G89" s="92">
        <v>747683979.51</v>
      </c>
      <c r="H89" s="92">
        <v>747683979.51</v>
      </c>
      <c r="I89" s="92">
        <f t="shared" si="13"/>
        <v>602383642.6500001</v>
      </c>
    </row>
    <row r="90" spans="2:9" ht="12.75">
      <c r="B90" s="117" t="s">
        <v>380</v>
      </c>
      <c r="C90" s="116"/>
      <c r="D90" s="103"/>
      <c r="E90" s="92"/>
      <c r="F90" s="103">
        <f t="shared" si="14"/>
        <v>0</v>
      </c>
      <c r="G90" s="92"/>
      <c r="H90" s="92"/>
      <c r="I90" s="92">
        <f t="shared" si="13"/>
        <v>0</v>
      </c>
    </row>
    <row r="91" spans="2:9" ht="12.75">
      <c r="B91" s="117" t="s">
        <v>379</v>
      </c>
      <c r="C91" s="116"/>
      <c r="D91" s="103">
        <v>1018541341.46</v>
      </c>
      <c r="E91" s="92">
        <v>-3681531.61</v>
      </c>
      <c r="F91" s="103">
        <f t="shared" si="14"/>
        <v>1014859809.85</v>
      </c>
      <c r="G91" s="92">
        <v>526113901.21</v>
      </c>
      <c r="H91" s="92">
        <v>526113901.21</v>
      </c>
      <c r="I91" s="92">
        <f t="shared" si="13"/>
        <v>488745908.64000005</v>
      </c>
    </row>
    <row r="92" spans="2:9" ht="12.75">
      <c r="B92" s="117" t="s">
        <v>378</v>
      </c>
      <c r="C92" s="116"/>
      <c r="D92" s="103"/>
      <c r="E92" s="92"/>
      <c r="F92" s="103">
        <f t="shared" si="14"/>
        <v>0</v>
      </c>
      <c r="G92" s="92"/>
      <c r="H92" s="92"/>
      <c r="I92" s="92">
        <f t="shared" si="13"/>
        <v>0</v>
      </c>
    </row>
    <row r="93" spans="2:9" ht="12.75">
      <c r="B93" s="117" t="s">
        <v>377</v>
      </c>
      <c r="C93" s="116"/>
      <c r="D93" s="103">
        <v>41762074.32</v>
      </c>
      <c r="E93" s="92">
        <v>3681531.61</v>
      </c>
      <c r="F93" s="103">
        <f t="shared" si="14"/>
        <v>45443605.93</v>
      </c>
      <c r="G93" s="92">
        <v>40592703.45</v>
      </c>
      <c r="H93" s="92">
        <v>40592703.45</v>
      </c>
      <c r="I93" s="92">
        <f t="shared" si="13"/>
        <v>4850902.479999997</v>
      </c>
    </row>
    <row r="94" spans="2:9" ht="12.75">
      <c r="B94" s="115" t="s">
        <v>376</v>
      </c>
      <c r="C94" s="114"/>
      <c r="D94" s="103">
        <f>SUM(D95:D103)</f>
        <v>90132625</v>
      </c>
      <c r="E94" s="103">
        <f>SUM(E95:E103)</f>
        <v>7530886.18</v>
      </c>
      <c r="F94" s="103">
        <f>SUM(F95:F103)</f>
        <v>97663511.17999999</v>
      </c>
      <c r="G94" s="103">
        <f>SUM(G95:G103)</f>
        <v>12609704.479999999</v>
      </c>
      <c r="H94" s="103">
        <f>SUM(H95:H103)</f>
        <v>11963027.37</v>
      </c>
      <c r="I94" s="92">
        <f t="shared" si="13"/>
        <v>85053806.69999999</v>
      </c>
    </row>
    <row r="95" spans="2:9" ht="12.75">
      <c r="B95" s="117" t="s">
        <v>375</v>
      </c>
      <c r="C95" s="116"/>
      <c r="D95" s="103">
        <v>23367626</v>
      </c>
      <c r="E95" s="92">
        <v>4404269.04</v>
      </c>
      <c r="F95" s="103">
        <f t="shared" si="14"/>
        <v>27771895.04</v>
      </c>
      <c r="G95" s="92">
        <v>489356.44</v>
      </c>
      <c r="H95" s="92">
        <v>346842.71</v>
      </c>
      <c r="I95" s="92">
        <f t="shared" si="13"/>
        <v>27282538.599999998</v>
      </c>
    </row>
    <row r="96" spans="2:9" ht="12.75">
      <c r="B96" s="117" t="s">
        <v>374</v>
      </c>
      <c r="C96" s="116"/>
      <c r="D96" s="103">
        <v>60797182</v>
      </c>
      <c r="E96" s="92">
        <v>1946136.65</v>
      </c>
      <c r="F96" s="103">
        <f t="shared" si="14"/>
        <v>62743318.65</v>
      </c>
      <c r="G96" s="92">
        <v>11003804.72</v>
      </c>
      <c r="H96" s="92">
        <v>10768727.68</v>
      </c>
      <c r="I96" s="92">
        <f t="shared" si="13"/>
        <v>51739513.93</v>
      </c>
    </row>
    <row r="97" spans="2:9" ht="12.75">
      <c r="B97" s="117" t="s">
        <v>373</v>
      </c>
      <c r="C97" s="116"/>
      <c r="D97" s="103"/>
      <c r="E97" s="92"/>
      <c r="F97" s="103">
        <f t="shared" si="14"/>
        <v>0</v>
      </c>
      <c r="G97" s="92"/>
      <c r="H97" s="92"/>
      <c r="I97" s="92">
        <f t="shared" si="13"/>
        <v>0</v>
      </c>
    </row>
    <row r="98" spans="2:9" ht="12.75">
      <c r="B98" s="117" t="s">
        <v>372</v>
      </c>
      <c r="C98" s="116"/>
      <c r="D98" s="103">
        <v>0</v>
      </c>
      <c r="E98" s="92">
        <v>214550</v>
      </c>
      <c r="F98" s="103">
        <f t="shared" si="14"/>
        <v>214550</v>
      </c>
      <c r="G98" s="92">
        <v>138738.32</v>
      </c>
      <c r="H98" s="92">
        <v>138738.32</v>
      </c>
      <c r="I98" s="92">
        <f t="shared" si="13"/>
        <v>75811.68</v>
      </c>
    </row>
    <row r="99" spans="2:9" ht="12.75">
      <c r="B99" s="117" t="s">
        <v>371</v>
      </c>
      <c r="C99" s="116"/>
      <c r="D99" s="103">
        <v>3561747</v>
      </c>
      <c r="E99" s="92">
        <v>4800</v>
      </c>
      <c r="F99" s="103">
        <f t="shared" si="14"/>
        <v>3566547</v>
      </c>
      <c r="G99" s="92">
        <v>491315.91</v>
      </c>
      <c r="H99" s="92">
        <v>491315.91</v>
      </c>
      <c r="I99" s="92">
        <f t="shared" si="13"/>
        <v>3075231.09</v>
      </c>
    </row>
    <row r="100" spans="2:9" ht="12.75">
      <c r="B100" s="117" t="s">
        <v>370</v>
      </c>
      <c r="C100" s="116"/>
      <c r="D100" s="103">
        <v>0</v>
      </c>
      <c r="E100" s="92">
        <v>126840.49</v>
      </c>
      <c r="F100" s="103">
        <f t="shared" si="14"/>
        <v>126840.49</v>
      </c>
      <c r="G100" s="92">
        <v>6507.79</v>
      </c>
      <c r="H100" s="92">
        <v>6507.79</v>
      </c>
      <c r="I100" s="92">
        <f t="shared" si="13"/>
        <v>120332.70000000001</v>
      </c>
    </row>
    <row r="101" spans="2:9" ht="12.75">
      <c r="B101" s="117" t="s">
        <v>369</v>
      </c>
      <c r="C101" s="116"/>
      <c r="D101" s="103">
        <v>2396070</v>
      </c>
      <c r="E101" s="92">
        <v>375646</v>
      </c>
      <c r="F101" s="103">
        <f t="shared" si="14"/>
        <v>2771716</v>
      </c>
      <c r="G101" s="92">
        <v>346047.7</v>
      </c>
      <c r="H101" s="92">
        <v>76961.36</v>
      </c>
      <c r="I101" s="92">
        <f t="shared" si="13"/>
        <v>2425668.3</v>
      </c>
    </row>
    <row r="102" spans="2:9" ht="12.75">
      <c r="B102" s="117" t="s">
        <v>368</v>
      </c>
      <c r="C102" s="116"/>
      <c r="D102" s="103"/>
      <c r="E102" s="92"/>
      <c r="F102" s="103">
        <f t="shared" si="14"/>
        <v>0</v>
      </c>
      <c r="G102" s="92"/>
      <c r="H102" s="92"/>
      <c r="I102" s="92">
        <f t="shared" si="13"/>
        <v>0</v>
      </c>
    </row>
    <row r="103" spans="2:9" ht="12.75">
      <c r="B103" s="117" t="s">
        <v>367</v>
      </c>
      <c r="C103" s="116"/>
      <c r="D103" s="103">
        <v>10000</v>
      </c>
      <c r="E103" s="92">
        <v>458644</v>
      </c>
      <c r="F103" s="103">
        <f t="shared" si="14"/>
        <v>468644</v>
      </c>
      <c r="G103" s="92">
        <v>133933.6</v>
      </c>
      <c r="H103" s="92">
        <v>133933.6</v>
      </c>
      <c r="I103" s="92">
        <f t="shared" si="13"/>
        <v>334710.4</v>
      </c>
    </row>
    <row r="104" spans="2:9" ht="12.75">
      <c r="B104" s="115" t="s">
        <v>366</v>
      </c>
      <c r="C104" s="114"/>
      <c r="D104" s="103">
        <f>SUM(D105:D113)</f>
        <v>94651921</v>
      </c>
      <c r="E104" s="103">
        <f>SUM(E105:E113)</f>
        <v>38999005.01</v>
      </c>
      <c r="F104" s="103">
        <f>SUM(F105:F113)</f>
        <v>133650926.01</v>
      </c>
      <c r="G104" s="103">
        <f>SUM(G105:G113)</f>
        <v>80030778.55</v>
      </c>
      <c r="H104" s="103">
        <f>SUM(H105:H113)</f>
        <v>79999893.55</v>
      </c>
      <c r="I104" s="92">
        <f t="shared" si="13"/>
        <v>53620147.46000001</v>
      </c>
    </row>
    <row r="105" spans="2:9" ht="12.75">
      <c r="B105" s="117" t="s">
        <v>365</v>
      </c>
      <c r="C105" s="116"/>
      <c r="D105" s="103">
        <v>50636198</v>
      </c>
      <c r="E105" s="92">
        <v>95400</v>
      </c>
      <c r="F105" s="92">
        <f>D105+E105</f>
        <v>50731598</v>
      </c>
      <c r="G105" s="92">
        <v>34309814.92</v>
      </c>
      <c r="H105" s="92">
        <v>34299606.92</v>
      </c>
      <c r="I105" s="92">
        <f t="shared" si="13"/>
        <v>16421783.079999998</v>
      </c>
    </row>
    <row r="106" spans="2:9" ht="12.75">
      <c r="B106" s="117" t="s">
        <v>364</v>
      </c>
      <c r="C106" s="116"/>
      <c r="D106" s="103">
        <v>1651922</v>
      </c>
      <c r="E106" s="92">
        <v>536442.13</v>
      </c>
      <c r="F106" s="92">
        <f aca="true" t="shared" si="15" ref="F106:F113">D106+E106</f>
        <v>2188364.13</v>
      </c>
      <c r="G106" s="92">
        <v>904371.66</v>
      </c>
      <c r="H106" s="92">
        <v>904371.66</v>
      </c>
      <c r="I106" s="92">
        <f t="shared" si="13"/>
        <v>1283992.4699999997</v>
      </c>
    </row>
    <row r="107" spans="2:9" ht="12.75">
      <c r="B107" s="117" t="s">
        <v>363</v>
      </c>
      <c r="C107" s="116"/>
      <c r="D107" s="103">
        <v>0</v>
      </c>
      <c r="E107" s="92">
        <v>32908038.7</v>
      </c>
      <c r="F107" s="92">
        <f t="shared" si="15"/>
        <v>32908038.7</v>
      </c>
      <c r="G107" s="92">
        <v>4932267.52</v>
      </c>
      <c r="H107" s="92">
        <v>4932267.52</v>
      </c>
      <c r="I107" s="92">
        <f t="shared" si="13"/>
        <v>27975771.18</v>
      </c>
    </row>
    <row r="108" spans="2:9" ht="12.75">
      <c r="B108" s="117" t="s">
        <v>362</v>
      </c>
      <c r="C108" s="116"/>
      <c r="D108" s="103">
        <v>0</v>
      </c>
      <c r="E108" s="92">
        <v>467.36</v>
      </c>
      <c r="F108" s="92">
        <f t="shared" si="15"/>
        <v>467.36</v>
      </c>
      <c r="G108" s="92">
        <v>0</v>
      </c>
      <c r="H108" s="92">
        <v>0</v>
      </c>
      <c r="I108" s="92">
        <f t="shared" si="13"/>
        <v>467.36</v>
      </c>
    </row>
    <row r="109" spans="2:9" ht="12.75">
      <c r="B109" s="117" t="s">
        <v>361</v>
      </c>
      <c r="C109" s="116"/>
      <c r="D109" s="103">
        <v>2811765</v>
      </c>
      <c r="E109" s="92">
        <v>2589990.15</v>
      </c>
      <c r="F109" s="92">
        <f t="shared" si="15"/>
        <v>5401755.15</v>
      </c>
      <c r="G109" s="92">
        <v>1961665.81</v>
      </c>
      <c r="H109" s="92">
        <v>1940988.81</v>
      </c>
      <c r="I109" s="92">
        <f t="shared" si="13"/>
        <v>3440089.3400000003</v>
      </c>
    </row>
    <row r="110" spans="2:9" ht="12.75">
      <c r="B110" s="117" t="s">
        <v>360</v>
      </c>
      <c r="C110" s="116"/>
      <c r="D110" s="103">
        <v>0</v>
      </c>
      <c r="E110" s="92">
        <v>0</v>
      </c>
      <c r="F110" s="92">
        <f t="shared" si="15"/>
        <v>0</v>
      </c>
      <c r="G110" s="92">
        <v>0</v>
      </c>
      <c r="H110" s="92">
        <v>0</v>
      </c>
      <c r="I110" s="92">
        <f t="shared" si="13"/>
        <v>0</v>
      </c>
    </row>
    <row r="111" spans="2:9" ht="12.75">
      <c r="B111" s="117" t="s">
        <v>359</v>
      </c>
      <c r="C111" s="116"/>
      <c r="D111" s="103">
        <v>320000</v>
      </c>
      <c r="E111" s="92">
        <v>2468666.67</v>
      </c>
      <c r="F111" s="92">
        <f t="shared" si="15"/>
        <v>2788666.67</v>
      </c>
      <c r="G111" s="92">
        <v>217116.04</v>
      </c>
      <c r="H111" s="92">
        <v>217116.04</v>
      </c>
      <c r="I111" s="92">
        <f t="shared" si="13"/>
        <v>2571550.63</v>
      </c>
    </row>
    <row r="112" spans="2:9" ht="12.75">
      <c r="B112" s="117" t="s">
        <v>358</v>
      </c>
      <c r="C112" s="116"/>
      <c r="D112" s="103">
        <v>1541300</v>
      </c>
      <c r="E112" s="92">
        <v>400000</v>
      </c>
      <c r="F112" s="92">
        <f t="shared" si="15"/>
        <v>1941300</v>
      </c>
      <c r="G112" s="92">
        <v>43882.6</v>
      </c>
      <c r="H112" s="92">
        <v>43882.6</v>
      </c>
      <c r="I112" s="92">
        <f t="shared" si="13"/>
        <v>1897417.4</v>
      </c>
    </row>
    <row r="113" spans="2:9" ht="12.75">
      <c r="B113" s="117" t="s">
        <v>357</v>
      </c>
      <c r="C113" s="116"/>
      <c r="D113" s="103">
        <v>37690736</v>
      </c>
      <c r="E113" s="92">
        <v>0</v>
      </c>
      <c r="F113" s="92">
        <f t="shared" si="15"/>
        <v>37690736</v>
      </c>
      <c r="G113" s="92">
        <v>37661660</v>
      </c>
      <c r="H113" s="92">
        <v>37661660</v>
      </c>
      <c r="I113" s="92">
        <f t="shared" si="13"/>
        <v>29076</v>
      </c>
    </row>
    <row r="114" spans="2:9" ht="25.5" customHeight="1">
      <c r="B114" s="361" t="s">
        <v>356</v>
      </c>
      <c r="C114" s="362"/>
      <c r="D114" s="103">
        <f>SUM(D115:D123)</f>
        <v>101579734</v>
      </c>
      <c r="E114" s="103">
        <f>SUM(E115:E123)</f>
        <v>1499000</v>
      </c>
      <c r="F114" s="103">
        <f>SUM(F115:F123)</f>
        <v>103078734</v>
      </c>
      <c r="G114" s="103">
        <f>SUM(G115:G123)</f>
        <v>60578643</v>
      </c>
      <c r="H114" s="103">
        <f>SUM(H115:H123)</f>
        <v>60578643</v>
      </c>
      <c r="I114" s="92">
        <f t="shared" si="13"/>
        <v>42500091</v>
      </c>
    </row>
    <row r="115" spans="2:9" ht="12.75">
      <c r="B115" s="117" t="s">
        <v>355</v>
      </c>
      <c r="C115" s="116"/>
      <c r="D115" s="103">
        <v>101579734</v>
      </c>
      <c r="E115" s="92">
        <v>0</v>
      </c>
      <c r="F115" s="92">
        <f>D115+E115</f>
        <v>101579734</v>
      </c>
      <c r="G115" s="92">
        <v>60098643</v>
      </c>
      <c r="H115" s="92">
        <v>60098643</v>
      </c>
      <c r="I115" s="92">
        <f t="shared" si="13"/>
        <v>41481091</v>
      </c>
    </row>
    <row r="116" spans="2:9" ht="12.75">
      <c r="B116" s="117" t="s">
        <v>354</v>
      </c>
      <c r="C116" s="116"/>
      <c r="D116" s="103"/>
      <c r="E116" s="92"/>
      <c r="F116" s="92">
        <f aca="true" t="shared" si="16" ref="F116:F123">D116+E116</f>
        <v>0</v>
      </c>
      <c r="G116" s="92"/>
      <c r="H116" s="92"/>
      <c r="I116" s="92">
        <f t="shared" si="13"/>
        <v>0</v>
      </c>
    </row>
    <row r="117" spans="2:9" ht="12.75">
      <c r="B117" s="117" t="s">
        <v>353</v>
      </c>
      <c r="C117" s="116"/>
      <c r="D117" s="103"/>
      <c r="E117" s="92"/>
      <c r="F117" s="92">
        <f t="shared" si="16"/>
        <v>0</v>
      </c>
      <c r="G117" s="92"/>
      <c r="H117" s="92"/>
      <c r="I117" s="92">
        <f t="shared" si="13"/>
        <v>0</v>
      </c>
    </row>
    <row r="118" spans="2:9" ht="12.75">
      <c r="B118" s="117" t="s">
        <v>352</v>
      </c>
      <c r="C118" s="116"/>
      <c r="D118" s="103">
        <v>0</v>
      </c>
      <c r="E118" s="92">
        <v>1499000</v>
      </c>
      <c r="F118" s="92">
        <f t="shared" si="16"/>
        <v>1499000</v>
      </c>
      <c r="G118" s="92">
        <v>480000</v>
      </c>
      <c r="H118" s="92">
        <v>480000</v>
      </c>
      <c r="I118" s="92">
        <f t="shared" si="13"/>
        <v>1019000</v>
      </c>
    </row>
    <row r="119" spans="2:9" ht="12.75">
      <c r="B119" s="117" t="s">
        <v>351</v>
      </c>
      <c r="C119" s="116"/>
      <c r="D119" s="103"/>
      <c r="E119" s="92"/>
      <c r="F119" s="92">
        <f t="shared" si="16"/>
        <v>0</v>
      </c>
      <c r="G119" s="92"/>
      <c r="H119" s="92"/>
      <c r="I119" s="92">
        <f t="shared" si="13"/>
        <v>0</v>
      </c>
    </row>
    <row r="120" spans="2:9" ht="12.75">
      <c r="B120" s="117" t="s">
        <v>350</v>
      </c>
      <c r="C120" s="116"/>
      <c r="D120" s="103"/>
      <c r="E120" s="92"/>
      <c r="F120" s="92">
        <f t="shared" si="16"/>
        <v>0</v>
      </c>
      <c r="G120" s="92"/>
      <c r="H120" s="92"/>
      <c r="I120" s="92">
        <f t="shared" si="13"/>
        <v>0</v>
      </c>
    </row>
    <row r="121" spans="2:9" ht="12.75">
      <c r="B121" s="117" t="s">
        <v>349</v>
      </c>
      <c r="C121" s="116"/>
      <c r="D121" s="103"/>
      <c r="E121" s="92"/>
      <c r="F121" s="92">
        <f t="shared" si="16"/>
        <v>0</v>
      </c>
      <c r="G121" s="92"/>
      <c r="H121" s="92"/>
      <c r="I121" s="92">
        <f t="shared" si="13"/>
        <v>0</v>
      </c>
    </row>
    <row r="122" spans="2:9" ht="12.75">
      <c r="B122" s="117" t="s">
        <v>348</v>
      </c>
      <c r="C122" s="116"/>
      <c r="D122" s="103"/>
      <c r="E122" s="92"/>
      <c r="F122" s="92">
        <f t="shared" si="16"/>
        <v>0</v>
      </c>
      <c r="G122" s="92"/>
      <c r="H122" s="92"/>
      <c r="I122" s="92">
        <f t="shared" si="13"/>
        <v>0</v>
      </c>
    </row>
    <row r="123" spans="2:9" ht="12.75">
      <c r="B123" s="117" t="s">
        <v>347</v>
      </c>
      <c r="C123" s="116"/>
      <c r="D123" s="103"/>
      <c r="E123" s="92"/>
      <c r="F123" s="92">
        <f t="shared" si="16"/>
        <v>0</v>
      </c>
      <c r="G123" s="92"/>
      <c r="H123" s="92"/>
      <c r="I123" s="92">
        <f t="shared" si="13"/>
        <v>0</v>
      </c>
    </row>
    <row r="124" spans="2:9" ht="12.75">
      <c r="B124" s="115" t="s">
        <v>346</v>
      </c>
      <c r="C124" s="114"/>
      <c r="D124" s="103">
        <f>SUM(D125:D133)</f>
        <v>0</v>
      </c>
      <c r="E124" s="103">
        <f>SUM(E125:E133)</f>
        <v>10274694</v>
      </c>
      <c r="F124" s="103">
        <f>SUM(F125:F133)</f>
        <v>10274694</v>
      </c>
      <c r="G124" s="103">
        <f>SUM(G125:G133)</f>
        <v>249164.57</v>
      </c>
      <c r="H124" s="103">
        <f>SUM(H125:H133)</f>
        <v>249164.57</v>
      </c>
      <c r="I124" s="92">
        <f t="shared" si="13"/>
        <v>10025529.43</v>
      </c>
    </row>
    <row r="125" spans="2:9" ht="12.75">
      <c r="B125" s="117" t="s">
        <v>345</v>
      </c>
      <c r="C125" s="116"/>
      <c r="D125" s="103">
        <v>0</v>
      </c>
      <c r="E125" s="92">
        <v>3468070</v>
      </c>
      <c r="F125" s="92">
        <f>D125+E125</f>
        <v>3468070</v>
      </c>
      <c r="G125" s="92">
        <v>249164.57</v>
      </c>
      <c r="H125" s="92">
        <v>249164.57</v>
      </c>
      <c r="I125" s="92">
        <f t="shared" si="13"/>
        <v>3218905.43</v>
      </c>
    </row>
    <row r="126" spans="2:9" ht="12.75">
      <c r="B126" s="117" t="s">
        <v>344</v>
      </c>
      <c r="C126" s="116"/>
      <c r="D126" s="103">
        <v>0</v>
      </c>
      <c r="E126" s="92">
        <v>2165350</v>
      </c>
      <c r="F126" s="92">
        <f aca="true" t="shared" si="17" ref="F126:F133">D126+E126</f>
        <v>2165350</v>
      </c>
      <c r="G126" s="92">
        <v>0</v>
      </c>
      <c r="H126" s="92">
        <v>0</v>
      </c>
      <c r="I126" s="92">
        <f t="shared" si="13"/>
        <v>2165350</v>
      </c>
    </row>
    <row r="127" spans="2:9" ht="12.75">
      <c r="B127" s="117" t="s">
        <v>343</v>
      </c>
      <c r="C127" s="116"/>
      <c r="D127" s="103">
        <v>0</v>
      </c>
      <c r="E127" s="92">
        <v>425600</v>
      </c>
      <c r="F127" s="92">
        <f t="shared" si="17"/>
        <v>425600</v>
      </c>
      <c r="G127" s="92">
        <v>0</v>
      </c>
      <c r="H127" s="92">
        <v>0</v>
      </c>
      <c r="I127" s="92">
        <f t="shared" si="13"/>
        <v>425600</v>
      </c>
    </row>
    <row r="128" spans="2:9" ht="12.75">
      <c r="B128" s="117" t="s">
        <v>342</v>
      </c>
      <c r="C128" s="116"/>
      <c r="D128" s="103">
        <v>0</v>
      </c>
      <c r="E128" s="92">
        <v>4070000</v>
      </c>
      <c r="F128" s="92">
        <f t="shared" si="17"/>
        <v>4070000</v>
      </c>
      <c r="G128" s="92">
        <v>0</v>
      </c>
      <c r="H128" s="92">
        <v>0</v>
      </c>
      <c r="I128" s="92">
        <f t="shared" si="13"/>
        <v>4070000</v>
      </c>
    </row>
    <row r="129" spans="2:9" ht="12.75">
      <c r="B129" s="117" t="s">
        <v>341</v>
      </c>
      <c r="C129" s="116"/>
      <c r="D129" s="103"/>
      <c r="E129" s="92"/>
      <c r="F129" s="92">
        <f t="shared" si="17"/>
        <v>0</v>
      </c>
      <c r="G129" s="92"/>
      <c r="H129" s="92"/>
      <c r="I129" s="92">
        <f t="shared" si="13"/>
        <v>0</v>
      </c>
    </row>
    <row r="130" spans="2:9" ht="12.75">
      <c r="B130" s="117" t="s">
        <v>340</v>
      </c>
      <c r="C130" s="116"/>
      <c r="D130" s="103">
        <v>0</v>
      </c>
      <c r="E130" s="92">
        <v>114674</v>
      </c>
      <c r="F130" s="92">
        <f t="shared" si="17"/>
        <v>114674</v>
      </c>
      <c r="G130" s="92">
        <v>0</v>
      </c>
      <c r="H130" s="92">
        <v>0</v>
      </c>
      <c r="I130" s="92">
        <f t="shared" si="13"/>
        <v>114674</v>
      </c>
    </row>
    <row r="131" spans="2:9" ht="12.75">
      <c r="B131" s="117" t="s">
        <v>339</v>
      </c>
      <c r="C131" s="116"/>
      <c r="D131" s="103"/>
      <c r="E131" s="92"/>
      <c r="F131" s="92">
        <f t="shared" si="17"/>
        <v>0</v>
      </c>
      <c r="G131" s="92"/>
      <c r="H131" s="92"/>
      <c r="I131" s="92">
        <f t="shared" si="13"/>
        <v>0</v>
      </c>
    </row>
    <row r="132" spans="2:9" ht="12.75">
      <c r="B132" s="117" t="s">
        <v>338</v>
      </c>
      <c r="C132" s="116"/>
      <c r="D132" s="103"/>
      <c r="E132" s="92"/>
      <c r="F132" s="92">
        <f t="shared" si="17"/>
        <v>0</v>
      </c>
      <c r="G132" s="92"/>
      <c r="H132" s="92"/>
      <c r="I132" s="92">
        <f t="shared" si="13"/>
        <v>0</v>
      </c>
    </row>
    <row r="133" spans="2:9" ht="12.75">
      <c r="B133" s="117" t="s">
        <v>337</v>
      </c>
      <c r="C133" s="116"/>
      <c r="D133" s="103">
        <v>0</v>
      </c>
      <c r="E133" s="92">
        <v>31000</v>
      </c>
      <c r="F133" s="92">
        <f t="shared" si="17"/>
        <v>31000</v>
      </c>
      <c r="G133" s="92">
        <v>0</v>
      </c>
      <c r="H133" s="92">
        <v>0</v>
      </c>
      <c r="I133" s="92">
        <f t="shared" si="13"/>
        <v>31000</v>
      </c>
    </row>
    <row r="134" spans="2:9" ht="12.75">
      <c r="B134" s="115" t="s">
        <v>336</v>
      </c>
      <c r="C134" s="114"/>
      <c r="D134" s="103">
        <f>SUM(D135:D137)</f>
        <v>0</v>
      </c>
      <c r="E134" s="103">
        <f>SUM(E135:E137)</f>
        <v>6292480</v>
      </c>
      <c r="F134" s="103">
        <f>SUM(F135:F137)</f>
        <v>6292480</v>
      </c>
      <c r="G134" s="103">
        <f>SUM(G135:G137)</f>
        <v>0</v>
      </c>
      <c r="H134" s="103">
        <f>SUM(H135:H137)</f>
        <v>0</v>
      </c>
      <c r="I134" s="92">
        <f t="shared" si="13"/>
        <v>6292480</v>
      </c>
    </row>
    <row r="135" spans="2:9" ht="12.75">
      <c r="B135" s="117" t="s">
        <v>335</v>
      </c>
      <c r="C135" s="116"/>
      <c r="D135" s="103">
        <v>0</v>
      </c>
      <c r="E135" s="92">
        <v>6292480</v>
      </c>
      <c r="F135" s="92">
        <f>D135+E135</f>
        <v>6292480</v>
      </c>
      <c r="G135" s="92">
        <v>0</v>
      </c>
      <c r="H135" s="92">
        <v>0</v>
      </c>
      <c r="I135" s="92">
        <f t="shared" si="13"/>
        <v>6292480</v>
      </c>
    </row>
    <row r="136" spans="2:9" ht="12.75">
      <c r="B136" s="117" t="s">
        <v>334</v>
      </c>
      <c r="C136" s="116"/>
      <c r="D136" s="103"/>
      <c r="E136" s="92"/>
      <c r="F136" s="92">
        <f>D136+E136</f>
        <v>0</v>
      </c>
      <c r="G136" s="92"/>
      <c r="H136" s="92"/>
      <c r="I136" s="92">
        <f t="shared" si="13"/>
        <v>0</v>
      </c>
    </row>
    <row r="137" spans="2:9" ht="12.75">
      <c r="B137" s="117" t="s">
        <v>333</v>
      </c>
      <c r="C137" s="116"/>
      <c r="D137" s="103"/>
      <c r="E137" s="92"/>
      <c r="F137" s="92">
        <f>D137+E137</f>
        <v>0</v>
      </c>
      <c r="G137" s="92"/>
      <c r="H137" s="92"/>
      <c r="I137" s="92">
        <f t="shared" si="13"/>
        <v>0</v>
      </c>
    </row>
    <row r="138" spans="2:9" ht="12.75">
      <c r="B138" s="115" t="s">
        <v>332</v>
      </c>
      <c r="C138" s="114"/>
      <c r="D138" s="103">
        <f>SUM(D139:D146)</f>
        <v>0</v>
      </c>
      <c r="E138" s="103">
        <f>SUM(E139:E146)</f>
        <v>0</v>
      </c>
      <c r="F138" s="103">
        <f>F139+F140+F141+F142+F143+F145+F146</f>
        <v>0</v>
      </c>
      <c r="G138" s="103">
        <f>SUM(G139:G146)</f>
        <v>0</v>
      </c>
      <c r="H138" s="103">
        <f>SUM(H139:H146)</f>
        <v>0</v>
      </c>
      <c r="I138" s="92">
        <f t="shared" si="13"/>
        <v>0</v>
      </c>
    </row>
    <row r="139" spans="2:9" ht="12.75">
      <c r="B139" s="117" t="s">
        <v>331</v>
      </c>
      <c r="C139" s="116"/>
      <c r="D139" s="103"/>
      <c r="E139" s="92"/>
      <c r="F139" s="92">
        <f>D139+E139</f>
        <v>0</v>
      </c>
      <c r="G139" s="92"/>
      <c r="H139" s="92"/>
      <c r="I139" s="92">
        <f t="shared" si="13"/>
        <v>0</v>
      </c>
    </row>
    <row r="140" spans="2:9" ht="12.75">
      <c r="B140" s="117" t="s">
        <v>330</v>
      </c>
      <c r="C140" s="116"/>
      <c r="D140" s="103"/>
      <c r="E140" s="92"/>
      <c r="F140" s="92">
        <f aca="true" t="shared" si="18" ref="F140:F146">D140+E140</f>
        <v>0</v>
      </c>
      <c r="G140" s="92"/>
      <c r="H140" s="92"/>
      <c r="I140" s="92">
        <f t="shared" si="13"/>
        <v>0</v>
      </c>
    </row>
    <row r="141" spans="2:9" ht="12.75">
      <c r="B141" s="117" t="s">
        <v>329</v>
      </c>
      <c r="C141" s="116"/>
      <c r="D141" s="103"/>
      <c r="E141" s="92"/>
      <c r="F141" s="92">
        <f t="shared" si="18"/>
        <v>0</v>
      </c>
      <c r="G141" s="92"/>
      <c r="H141" s="92"/>
      <c r="I141" s="92">
        <f t="shared" si="13"/>
        <v>0</v>
      </c>
    </row>
    <row r="142" spans="2:9" ht="12.75">
      <c r="B142" s="117" t="s">
        <v>328</v>
      </c>
      <c r="C142" s="116"/>
      <c r="D142" s="103"/>
      <c r="E142" s="92"/>
      <c r="F142" s="92">
        <f t="shared" si="18"/>
        <v>0</v>
      </c>
      <c r="G142" s="92"/>
      <c r="H142" s="92"/>
      <c r="I142" s="92">
        <f t="shared" si="13"/>
        <v>0</v>
      </c>
    </row>
    <row r="143" spans="2:9" ht="12.75">
      <c r="B143" s="117" t="s">
        <v>327</v>
      </c>
      <c r="C143" s="116"/>
      <c r="D143" s="103"/>
      <c r="E143" s="92"/>
      <c r="F143" s="92">
        <f t="shared" si="18"/>
        <v>0</v>
      </c>
      <c r="G143" s="92"/>
      <c r="H143" s="92"/>
      <c r="I143" s="92">
        <f t="shared" si="13"/>
        <v>0</v>
      </c>
    </row>
    <row r="144" spans="2:9" ht="12.75">
      <c r="B144" s="117" t="s">
        <v>326</v>
      </c>
      <c r="C144" s="116"/>
      <c r="D144" s="103"/>
      <c r="E144" s="92"/>
      <c r="F144" s="92">
        <f t="shared" si="18"/>
        <v>0</v>
      </c>
      <c r="G144" s="92"/>
      <c r="H144" s="92"/>
      <c r="I144" s="92">
        <f t="shared" si="13"/>
        <v>0</v>
      </c>
    </row>
    <row r="145" spans="2:9" ht="12.75">
      <c r="B145" s="117" t="s">
        <v>325</v>
      </c>
      <c r="C145" s="116"/>
      <c r="D145" s="103"/>
      <c r="E145" s="92"/>
      <c r="F145" s="92">
        <f t="shared" si="18"/>
        <v>0</v>
      </c>
      <c r="G145" s="92"/>
      <c r="H145" s="92"/>
      <c r="I145" s="92">
        <f t="shared" si="13"/>
        <v>0</v>
      </c>
    </row>
    <row r="146" spans="2:9" ht="12.75">
      <c r="B146" s="117" t="s">
        <v>324</v>
      </c>
      <c r="C146" s="116"/>
      <c r="D146" s="103"/>
      <c r="E146" s="92"/>
      <c r="F146" s="92">
        <f t="shared" si="18"/>
        <v>0</v>
      </c>
      <c r="G146" s="92"/>
      <c r="H146" s="92"/>
      <c r="I146" s="92">
        <f t="shared" si="13"/>
        <v>0</v>
      </c>
    </row>
    <row r="147" spans="2:9" ht="12.75">
      <c r="B147" s="115" t="s">
        <v>323</v>
      </c>
      <c r="C147" s="114"/>
      <c r="D147" s="103">
        <f>SUM(D148:D150)</f>
        <v>0</v>
      </c>
      <c r="E147" s="103">
        <f>SUM(E148:E150)</f>
        <v>0</v>
      </c>
      <c r="F147" s="103">
        <f>SUM(F148:F150)</f>
        <v>0</v>
      </c>
      <c r="G147" s="103">
        <f>SUM(G148:G150)</f>
        <v>0</v>
      </c>
      <c r="H147" s="103">
        <f>SUM(H148:H150)</f>
        <v>0</v>
      </c>
      <c r="I147" s="92">
        <f t="shared" si="13"/>
        <v>0</v>
      </c>
    </row>
    <row r="148" spans="2:9" ht="12.75">
      <c r="B148" s="117" t="s">
        <v>322</v>
      </c>
      <c r="C148" s="116"/>
      <c r="D148" s="103"/>
      <c r="E148" s="92"/>
      <c r="F148" s="92">
        <f>D148+E148</f>
        <v>0</v>
      </c>
      <c r="G148" s="92"/>
      <c r="H148" s="92"/>
      <c r="I148" s="92">
        <f t="shared" si="13"/>
        <v>0</v>
      </c>
    </row>
    <row r="149" spans="2:9" ht="12.75">
      <c r="B149" s="117" t="s">
        <v>321</v>
      </c>
      <c r="C149" s="116"/>
      <c r="D149" s="103"/>
      <c r="E149" s="92"/>
      <c r="F149" s="92">
        <f>D149+E149</f>
        <v>0</v>
      </c>
      <c r="G149" s="92"/>
      <c r="H149" s="92"/>
      <c r="I149" s="92">
        <f t="shared" si="13"/>
        <v>0</v>
      </c>
    </row>
    <row r="150" spans="2:9" ht="12.75">
      <c r="B150" s="117" t="s">
        <v>320</v>
      </c>
      <c r="C150" s="116"/>
      <c r="D150" s="103"/>
      <c r="E150" s="92"/>
      <c r="F150" s="92">
        <f>D150+E150</f>
        <v>0</v>
      </c>
      <c r="G150" s="92"/>
      <c r="H150" s="92"/>
      <c r="I150" s="92">
        <f aca="true" t="shared" si="19" ref="I150:I158">F150-G150</f>
        <v>0</v>
      </c>
    </row>
    <row r="151" spans="2:9" ht="12.75">
      <c r="B151" s="115" t="s">
        <v>319</v>
      </c>
      <c r="C151" s="114"/>
      <c r="D151" s="103">
        <f>SUM(D152:D158)</f>
        <v>0</v>
      </c>
      <c r="E151" s="103">
        <f>SUM(E152:E158)</f>
        <v>0</v>
      </c>
      <c r="F151" s="103">
        <f>SUM(F152:F158)</f>
        <v>0</v>
      </c>
      <c r="G151" s="103">
        <f>SUM(G152:G158)</f>
        <v>0</v>
      </c>
      <c r="H151" s="103">
        <f>SUM(H152:H158)</f>
        <v>0</v>
      </c>
      <c r="I151" s="92">
        <f t="shared" si="19"/>
        <v>0</v>
      </c>
    </row>
    <row r="152" spans="2:9" ht="12.75">
      <c r="B152" s="117" t="s">
        <v>318</v>
      </c>
      <c r="C152" s="116"/>
      <c r="D152" s="103"/>
      <c r="E152" s="92"/>
      <c r="F152" s="92">
        <f>D152+E152</f>
        <v>0</v>
      </c>
      <c r="G152" s="92"/>
      <c r="H152" s="92"/>
      <c r="I152" s="92">
        <f t="shared" si="19"/>
        <v>0</v>
      </c>
    </row>
    <row r="153" spans="2:9" ht="12.75">
      <c r="B153" s="117" t="s">
        <v>317</v>
      </c>
      <c r="C153" s="116"/>
      <c r="D153" s="103"/>
      <c r="E153" s="92"/>
      <c r="F153" s="92">
        <f aca="true" t="shared" si="20" ref="F153:F158">D153+E153</f>
        <v>0</v>
      </c>
      <c r="G153" s="92"/>
      <c r="H153" s="92"/>
      <c r="I153" s="92">
        <f t="shared" si="19"/>
        <v>0</v>
      </c>
    </row>
    <row r="154" spans="2:9" ht="12.75">
      <c r="B154" s="117" t="s">
        <v>316</v>
      </c>
      <c r="C154" s="116"/>
      <c r="D154" s="103"/>
      <c r="E154" s="92"/>
      <c r="F154" s="92">
        <f t="shared" si="20"/>
        <v>0</v>
      </c>
      <c r="G154" s="92"/>
      <c r="H154" s="92"/>
      <c r="I154" s="92">
        <f t="shared" si="19"/>
        <v>0</v>
      </c>
    </row>
    <row r="155" spans="2:9" ht="12.75">
      <c r="B155" s="117" t="s">
        <v>315</v>
      </c>
      <c r="C155" s="116"/>
      <c r="D155" s="103"/>
      <c r="E155" s="92"/>
      <c r="F155" s="92">
        <f t="shared" si="20"/>
        <v>0</v>
      </c>
      <c r="G155" s="92"/>
      <c r="H155" s="92"/>
      <c r="I155" s="92">
        <f t="shared" si="19"/>
        <v>0</v>
      </c>
    </row>
    <row r="156" spans="2:9" ht="12.75">
      <c r="B156" s="117" t="s">
        <v>314</v>
      </c>
      <c r="C156" s="116"/>
      <c r="D156" s="103"/>
      <c r="E156" s="92"/>
      <c r="F156" s="92">
        <f t="shared" si="20"/>
        <v>0</v>
      </c>
      <c r="G156" s="92"/>
      <c r="H156" s="92"/>
      <c r="I156" s="92">
        <f t="shared" si="19"/>
        <v>0</v>
      </c>
    </row>
    <row r="157" spans="2:9" ht="12.75">
      <c r="B157" s="117" t="s">
        <v>313</v>
      </c>
      <c r="C157" s="116"/>
      <c r="D157" s="103"/>
      <c r="E157" s="92"/>
      <c r="F157" s="92">
        <f t="shared" si="20"/>
        <v>0</v>
      </c>
      <c r="G157" s="92"/>
      <c r="H157" s="92"/>
      <c r="I157" s="92">
        <f t="shared" si="19"/>
        <v>0</v>
      </c>
    </row>
    <row r="158" spans="2:9" ht="12.75">
      <c r="B158" s="117" t="s">
        <v>312</v>
      </c>
      <c r="C158" s="116"/>
      <c r="D158" s="103"/>
      <c r="E158" s="92"/>
      <c r="F158" s="92">
        <f t="shared" si="20"/>
        <v>0</v>
      </c>
      <c r="G158" s="92"/>
      <c r="H158" s="92"/>
      <c r="I158" s="92">
        <f t="shared" si="19"/>
        <v>0</v>
      </c>
    </row>
    <row r="159" spans="2:9" ht="12.75">
      <c r="B159" s="115"/>
      <c r="C159" s="114"/>
      <c r="D159" s="103"/>
      <c r="E159" s="92"/>
      <c r="F159" s="92"/>
      <c r="G159" s="92"/>
      <c r="H159" s="92"/>
      <c r="I159" s="92"/>
    </row>
    <row r="160" spans="2:9" ht="12.75">
      <c r="B160" s="113" t="s">
        <v>311</v>
      </c>
      <c r="C160" s="112"/>
      <c r="D160" s="111">
        <f aca="true" t="shared" si="21" ref="D160:I160">D10+D85</f>
        <v>6875745796</v>
      </c>
      <c r="E160" s="111">
        <f t="shared" si="21"/>
        <v>64596065.19</v>
      </c>
      <c r="F160" s="111">
        <f t="shared" si="21"/>
        <v>6940341861.1900015</v>
      </c>
      <c r="G160" s="111">
        <f t="shared" si="21"/>
        <v>3845936754.5900006</v>
      </c>
      <c r="H160" s="111">
        <f t="shared" si="21"/>
        <v>3844902037.2900004</v>
      </c>
      <c r="I160" s="111">
        <f t="shared" si="21"/>
        <v>3094405106.6000004</v>
      </c>
    </row>
    <row r="161" spans="2:9" ht="13.5" thickBot="1">
      <c r="B161" s="110"/>
      <c r="C161" s="109"/>
      <c r="D161" s="108"/>
      <c r="E161" s="88"/>
      <c r="F161" s="88"/>
      <c r="G161" s="88"/>
      <c r="H161" s="88"/>
      <c r="I161" s="88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2" r:id="rId3"/>
  <rowBreaks count="1" manualBreakCount="1">
    <brk id="84" max="255" man="1"/>
  </rowBreaks>
  <legacyDrawing r:id="rId2"/>
  <oleObjects>
    <oleObject progId="Excel.Sheet.12" shapeId="1452505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1422"/>
  <sheetViews>
    <sheetView view="pageBreakPreview" zoomScale="60" zoomScalePageLayoutView="0" workbookViewId="0" topLeftCell="A1">
      <pane ySplit="8" topLeftCell="A138" activePane="bottomLeft" state="frozen"/>
      <selection pane="topLeft" activeCell="A1" sqref="A1"/>
      <selection pane="bottomLeft" activeCell="J171" sqref="J171"/>
    </sheetView>
  </sheetViews>
  <sheetFormatPr defaultColWidth="11.00390625" defaultRowHeight="15"/>
  <cols>
    <col min="1" max="1" width="4.421875" style="1" customWidth="1"/>
    <col min="2" max="2" width="39.00390625" style="1" customWidth="1"/>
    <col min="3" max="3" width="18.421875" style="1" bestFit="1" customWidth="1"/>
    <col min="4" max="4" width="17.57421875" style="1" bestFit="1" customWidth="1"/>
    <col min="5" max="5" width="18.421875" style="1" bestFit="1" customWidth="1"/>
    <col min="6" max="6" width="18.00390625" style="1" bestFit="1" customWidth="1"/>
    <col min="7" max="7" width="18.421875" style="1" bestFit="1" customWidth="1"/>
    <col min="8" max="8" width="19.140625" style="1" bestFit="1" customWidth="1"/>
    <col min="9" max="16384" width="11.00390625" style="1" customWidth="1"/>
  </cols>
  <sheetData>
    <row r="1" ht="13.5" thickBot="1"/>
    <row r="2" spans="2:8" ht="12.75" customHeight="1">
      <c r="B2" s="366" t="s">
        <v>120</v>
      </c>
      <c r="C2" s="367"/>
      <c r="D2" s="367"/>
      <c r="E2" s="367"/>
      <c r="F2" s="367"/>
      <c r="G2" s="367"/>
      <c r="H2" s="368"/>
    </row>
    <row r="3" spans="2:8" ht="12.75" customHeight="1">
      <c r="B3" s="320" t="s">
        <v>392</v>
      </c>
      <c r="C3" s="321"/>
      <c r="D3" s="321"/>
      <c r="E3" s="321"/>
      <c r="F3" s="321"/>
      <c r="G3" s="321"/>
      <c r="H3" s="322"/>
    </row>
    <row r="4" spans="2:8" ht="12.75">
      <c r="B4" s="320" t="s">
        <v>460</v>
      </c>
      <c r="C4" s="321"/>
      <c r="D4" s="321"/>
      <c r="E4" s="321"/>
      <c r="F4" s="321"/>
      <c r="G4" s="321"/>
      <c r="H4" s="322"/>
    </row>
    <row r="5" spans="2:8" ht="12.75">
      <c r="B5" s="320" t="s">
        <v>736</v>
      </c>
      <c r="C5" s="321"/>
      <c r="D5" s="321"/>
      <c r="E5" s="321"/>
      <c r="F5" s="321"/>
      <c r="G5" s="321"/>
      <c r="H5" s="322"/>
    </row>
    <row r="6" spans="2:8" ht="13.5" thickBot="1">
      <c r="B6" s="323" t="s">
        <v>1</v>
      </c>
      <c r="C6" s="324"/>
      <c r="D6" s="324"/>
      <c r="E6" s="324"/>
      <c r="F6" s="324"/>
      <c r="G6" s="324"/>
      <c r="H6" s="325"/>
    </row>
    <row r="7" spans="2:8" ht="13.5" thickBot="1">
      <c r="B7" s="350" t="s">
        <v>2</v>
      </c>
      <c r="C7" s="363" t="s">
        <v>390</v>
      </c>
      <c r="D7" s="364"/>
      <c r="E7" s="364"/>
      <c r="F7" s="364"/>
      <c r="G7" s="365"/>
      <c r="H7" s="350" t="s">
        <v>389</v>
      </c>
    </row>
    <row r="8" spans="2:8" ht="26.25" thickBot="1">
      <c r="B8" s="351"/>
      <c r="C8" s="313" t="s">
        <v>240</v>
      </c>
      <c r="D8" s="313" t="s">
        <v>306</v>
      </c>
      <c r="E8" s="313" t="s">
        <v>305</v>
      </c>
      <c r="F8" s="313" t="s">
        <v>210</v>
      </c>
      <c r="G8" s="313" t="s">
        <v>208</v>
      </c>
      <c r="H8" s="351"/>
    </row>
    <row r="9" spans="2:8" ht="12.75">
      <c r="B9" s="129" t="s">
        <v>459</v>
      </c>
      <c r="C9" s="135">
        <f aca="true" t="shared" si="0" ref="C9:H9">SUM(C10:C82)</f>
        <v>321486830.0000001</v>
      </c>
      <c r="D9" s="135">
        <f t="shared" si="0"/>
        <v>2.9103830456733704E-10</v>
      </c>
      <c r="E9" s="135">
        <f t="shared" si="0"/>
        <v>321486830.00000006</v>
      </c>
      <c r="F9" s="135">
        <f t="shared" si="0"/>
        <v>126307801.35999997</v>
      </c>
      <c r="G9" s="135">
        <f t="shared" si="0"/>
        <v>125950646.17</v>
      </c>
      <c r="H9" s="135">
        <f t="shared" si="0"/>
        <v>195179028.64</v>
      </c>
    </row>
    <row r="10" spans="2:8" ht="12.75" customHeight="1">
      <c r="B10" s="131" t="s">
        <v>457</v>
      </c>
      <c r="C10" s="132">
        <v>2882994.28</v>
      </c>
      <c r="D10" s="132">
        <v>763310.74</v>
      </c>
      <c r="E10" s="132">
        <f aca="true" t="shared" si="1" ref="E10:E73">C10+D10</f>
        <v>3646305.0199999996</v>
      </c>
      <c r="F10" s="132">
        <v>2193941.11</v>
      </c>
      <c r="G10" s="132">
        <v>2170741.11</v>
      </c>
      <c r="H10" s="92">
        <f aca="true" t="shared" si="2" ref="H10:H73">E10-F10</f>
        <v>1452363.9099999997</v>
      </c>
    </row>
    <row r="11" spans="2:8" ht="12.75">
      <c r="B11" s="131" t="s">
        <v>456</v>
      </c>
      <c r="C11" s="9">
        <v>1835697.86</v>
      </c>
      <c r="D11" s="9">
        <v>0</v>
      </c>
      <c r="E11" s="9">
        <f t="shared" si="1"/>
        <v>1835697.86</v>
      </c>
      <c r="F11" s="9">
        <v>806181.35</v>
      </c>
      <c r="G11" s="9">
        <v>806181.35</v>
      </c>
      <c r="H11" s="92">
        <f t="shared" si="2"/>
        <v>1029516.5100000001</v>
      </c>
    </row>
    <row r="12" spans="2:8" ht="12.75">
      <c r="B12" s="131" t="s">
        <v>455</v>
      </c>
      <c r="C12" s="9">
        <v>1303855.82</v>
      </c>
      <c r="D12" s="9">
        <v>0</v>
      </c>
      <c r="E12" s="9">
        <f t="shared" si="1"/>
        <v>1303855.82</v>
      </c>
      <c r="F12" s="9">
        <v>301293.8</v>
      </c>
      <c r="G12" s="9">
        <v>301293.8</v>
      </c>
      <c r="H12" s="92">
        <f t="shared" si="2"/>
        <v>1002562.02</v>
      </c>
    </row>
    <row r="13" spans="2:8" ht="12.75">
      <c r="B13" s="131" t="s">
        <v>454</v>
      </c>
      <c r="C13" s="9">
        <v>747548.64</v>
      </c>
      <c r="D13" s="9">
        <v>0</v>
      </c>
      <c r="E13" s="9">
        <f t="shared" si="1"/>
        <v>747548.64</v>
      </c>
      <c r="F13" s="9">
        <v>145437.5</v>
      </c>
      <c r="G13" s="9">
        <v>145437.5</v>
      </c>
      <c r="H13" s="92">
        <f t="shared" si="2"/>
        <v>602111.14</v>
      </c>
    </row>
    <row r="14" spans="2:8" ht="12.75">
      <c r="B14" s="131" t="s">
        <v>453</v>
      </c>
      <c r="C14" s="9">
        <v>1964316.08</v>
      </c>
      <c r="D14" s="9">
        <v>20929.62</v>
      </c>
      <c r="E14" s="9">
        <f t="shared" si="1"/>
        <v>1985245.7000000002</v>
      </c>
      <c r="F14" s="9">
        <v>1145977.69</v>
      </c>
      <c r="G14" s="9">
        <v>1145977.69</v>
      </c>
      <c r="H14" s="92">
        <f t="shared" si="2"/>
        <v>839268.0100000002</v>
      </c>
    </row>
    <row r="15" spans="2:8" ht="12.75">
      <c r="B15" s="131" t="s">
        <v>452</v>
      </c>
      <c r="C15" s="9">
        <v>253427.6</v>
      </c>
      <c r="D15" s="9">
        <v>0</v>
      </c>
      <c r="E15" s="9">
        <f t="shared" si="1"/>
        <v>253427.6</v>
      </c>
      <c r="F15" s="9">
        <v>82062.54</v>
      </c>
      <c r="G15" s="9">
        <v>82062.54</v>
      </c>
      <c r="H15" s="92">
        <f t="shared" si="2"/>
        <v>171365.06</v>
      </c>
    </row>
    <row r="16" spans="2:8" ht="12.75">
      <c r="B16" s="131" t="s">
        <v>451</v>
      </c>
      <c r="C16" s="9">
        <v>1176164.08</v>
      </c>
      <c r="D16" s="9">
        <v>1724.8</v>
      </c>
      <c r="E16" s="9">
        <f t="shared" si="1"/>
        <v>1177888.8800000001</v>
      </c>
      <c r="F16" s="9">
        <v>674750.37</v>
      </c>
      <c r="G16" s="9">
        <v>674750.37</v>
      </c>
      <c r="H16" s="92">
        <f t="shared" si="2"/>
        <v>503138.5100000001</v>
      </c>
    </row>
    <row r="17" spans="2:8" ht="12.75">
      <c r="B17" s="131" t="s">
        <v>450</v>
      </c>
      <c r="C17" s="9">
        <v>1678187.77</v>
      </c>
      <c r="D17" s="9">
        <v>4945</v>
      </c>
      <c r="E17" s="9">
        <f t="shared" si="1"/>
        <v>1683132.77</v>
      </c>
      <c r="F17" s="9">
        <v>416629.11</v>
      </c>
      <c r="G17" s="9">
        <v>416629.11</v>
      </c>
      <c r="H17" s="92">
        <f t="shared" si="2"/>
        <v>1266503.6600000001</v>
      </c>
    </row>
    <row r="18" spans="2:8" ht="12.75">
      <c r="B18" s="130" t="s">
        <v>449</v>
      </c>
      <c r="C18" s="9">
        <v>951003.53</v>
      </c>
      <c r="D18" s="9">
        <v>100128.88</v>
      </c>
      <c r="E18" s="9">
        <f t="shared" si="1"/>
        <v>1051132.4100000001</v>
      </c>
      <c r="F18" s="9">
        <v>684092.99</v>
      </c>
      <c r="G18" s="9">
        <v>684092.99</v>
      </c>
      <c r="H18" s="9">
        <f t="shared" si="2"/>
        <v>367039.42000000016</v>
      </c>
    </row>
    <row r="19" spans="2:8" ht="12.75">
      <c r="B19" s="130" t="s">
        <v>448</v>
      </c>
      <c r="C19" s="9">
        <v>105000</v>
      </c>
      <c r="D19" s="9">
        <v>0</v>
      </c>
      <c r="E19" s="9">
        <f t="shared" si="1"/>
        <v>105000</v>
      </c>
      <c r="F19" s="9">
        <v>0</v>
      </c>
      <c r="G19" s="9">
        <v>0</v>
      </c>
      <c r="H19" s="9">
        <f t="shared" si="2"/>
        <v>105000</v>
      </c>
    </row>
    <row r="20" spans="2:8" ht="12.75">
      <c r="B20" s="130" t="s">
        <v>447</v>
      </c>
      <c r="C20" s="9">
        <v>1764672.33</v>
      </c>
      <c r="D20" s="9">
        <v>16704</v>
      </c>
      <c r="E20" s="9">
        <f t="shared" si="1"/>
        <v>1781376.33</v>
      </c>
      <c r="F20" s="9">
        <v>591743.26</v>
      </c>
      <c r="G20" s="9">
        <v>591743.26</v>
      </c>
      <c r="H20" s="9">
        <f t="shared" si="2"/>
        <v>1189633.07</v>
      </c>
    </row>
    <row r="21" spans="2:8" ht="12.75">
      <c r="B21" s="130" t="s">
        <v>446</v>
      </c>
      <c r="C21" s="9">
        <v>6920393.28</v>
      </c>
      <c r="D21" s="9">
        <v>0</v>
      </c>
      <c r="E21" s="9">
        <f t="shared" si="1"/>
        <v>6920393.28</v>
      </c>
      <c r="F21" s="9">
        <v>1931229.72</v>
      </c>
      <c r="G21" s="9">
        <v>1931229.72</v>
      </c>
      <c r="H21" s="9">
        <f t="shared" si="2"/>
        <v>4989163.5600000005</v>
      </c>
    </row>
    <row r="22" spans="2:8" ht="25.5">
      <c r="B22" s="130" t="s">
        <v>445</v>
      </c>
      <c r="C22" s="9">
        <v>227495.6</v>
      </c>
      <c r="D22" s="9">
        <v>37148.57</v>
      </c>
      <c r="E22" s="9">
        <f t="shared" si="1"/>
        <v>264644.17</v>
      </c>
      <c r="F22" s="9">
        <v>165089.33</v>
      </c>
      <c r="G22" s="9">
        <v>165089.33</v>
      </c>
      <c r="H22" s="9">
        <f t="shared" si="2"/>
        <v>99554.84</v>
      </c>
    </row>
    <row r="23" spans="2:8" ht="12.75">
      <c r="B23" s="130" t="s">
        <v>444</v>
      </c>
      <c r="C23" s="9">
        <v>2023144.27</v>
      </c>
      <c r="D23" s="9">
        <v>-43560</v>
      </c>
      <c r="E23" s="9">
        <f t="shared" si="1"/>
        <v>1979584.27</v>
      </c>
      <c r="F23" s="9">
        <v>1297738.94</v>
      </c>
      <c r="G23" s="9">
        <v>1297738.94</v>
      </c>
      <c r="H23" s="9">
        <f t="shared" si="2"/>
        <v>681845.3300000001</v>
      </c>
    </row>
    <row r="24" spans="2:8" ht="12.75">
      <c r="B24" s="130" t="s">
        <v>443</v>
      </c>
      <c r="C24" s="9">
        <v>2884261.11</v>
      </c>
      <c r="D24" s="9">
        <v>0</v>
      </c>
      <c r="E24" s="9">
        <f t="shared" si="1"/>
        <v>2884261.11</v>
      </c>
      <c r="F24" s="9">
        <v>1034526.34</v>
      </c>
      <c r="G24" s="9">
        <v>1034526.34</v>
      </c>
      <c r="H24" s="9">
        <f t="shared" si="2"/>
        <v>1849734.77</v>
      </c>
    </row>
    <row r="25" spans="2:8" ht="12.75">
      <c r="B25" s="130" t="s">
        <v>442</v>
      </c>
      <c r="C25" s="9">
        <v>758206.22</v>
      </c>
      <c r="D25" s="9">
        <v>0</v>
      </c>
      <c r="E25" s="9">
        <f t="shared" si="1"/>
        <v>758206.22</v>
      </c>
      <c r="F25" s="9">
        <v>234820.94</v>
      </c>
      <c r="G25" s="9">
        <v>234820.94</v>
      </c>
      <c r="H25" s="9">
        <f t="shared" si="2"/>
        <v>523385.27999999997</v>
      </c>
    </row>
    <row r="26" spans="2:8" ht="12.75">
      <c r="B26" s="130" t="s">
        <v>441</v>
      </c>
      <c r="C26" s="9">
        <v>5124659.97</v>
      </c>
      <c r="D26" s="9">
        <v>13204775.04</v>
      </c>
      <c r="E26" s="9">
        <f t="shared" si="1"/>
        <v>18329435.009999998</v>
      </c>
      <c r="F26" s="9">
        <v>275653.45</v>
      </c>
      <c r="G26" s="9">
        <v>275653.45</v>
      </c>
      <c r="H26" s="9">
        <f t="shared" si="2"/>
        <v>18053781.56</v>
      </c>
    </row>
    <row r="27" spans="2:8" ht="12.75">
      <c r="B27" s="130" t="s">
        <v>440</v>
      </c>
      <c r="C27" s="9">
        <v>2850401.43</v>
      </c>
      <c r="D27" s="9">
        <v>179118</v>
      </c>
      <c r="E27" s="9">
        <f t="shared" si="1"/>
        <v>3029519.43</v>
      </c>
      <c r="F27" s="9">
        <v>2303762.79</v>
      </c>
      <c r="G27" s="9">
        <v>2287522.79</v>
      </c>
      <c r="H27" s="9">
        <f t="shared" si="2"/>
        <v>725756.6400000001</v>
      </c>
    </row>
    <row r="28" spans="2:8" ht="12.75">
      <c r="B28" s="130" t="s">
        <v>439</v>
      </c>
      <c r="C28" s="9">
        <v>3114683.24</v>
      </c>
      <c r="D28" s="9">
        <v>-188803.62</v>
      </c>
      <c r="E28" s="9">
        <f t="shared" si="1"/>
        <v>2925879.62</v>
      </c>
      <c r="F28" s="9">
        <v>1957632.7</v>
      </c>
      <c r="G28" s="9">
        <v>1957632.7</v>
      </c>
      <c r="H28" s="9">
        <f t="shared" si="2"/>
        <v>968246.9200000002</v>
      </c>
    </row>
    <row r="29" spans="2:8" ht="12.75">
      <c r="B29" s="130" t="s">
        <v>438</v>
      </c>
      <c r="C29" s="9">
        <v>3476024.28</v>
      </c>
      <c r="D29" s="9">
        <v>0</v>
      </c>
      <c r="E29" s="9">
        <f t="shared" si="1"/>
        <v>3476024.28</v>
      </c>
      <c r="F29" s="9">
        <v>778983.37</v>
      </c>
      <c r="G29" s="9">
        <v>778983.37</v>
      </c>
      <c r="H29" s="9">
        <f t="shared" si="2"/>
        <v>2697040.9099999997</v>
      </c>
    </row>
    <row r="30" spans="2:8" ht="12.75">
      <c r="B30" s="130" t="s">
        <v>437</v>
      </c>
      <c r="C30" s="9">
        <v>2359141.83</v>
      </c>
      <c r="D30" s="9">
        <v>4100</v>
      </c>
      <c r="E30" s="9">
        <f t="shared" si="1"/>
        <v>2363241.83</v>
      </c>
      <c r="F30" s="9">
        <v>1215280.87</v>
      </c>
      <c r="G30" s="9">
        <v>1215280.87</v>
      </c>
      <c r="H30" s="9">
        <f t="shared" si="2"/>
        <v>1147960.96</v>
      </c>
    </row>
    <row r="31" spans="2:8" ht="12.75">
      <c r="B31" s="130" t="s">
        <v>436</v>
      </c>
      <c r="C31" s="9">
        <v>732845.1</v>
      </c>
      <c r="D31" s="9">
        <v>185490.81</v>
      </c>
      <c r="E31" s="9">
        <f t="shared" si="1"/>
        <v>918335.9099999999</v>
      </c>
      <c r="F31" s="9">
        <v>470479.08</v>
      </c>
      <c r="G31" s="9">
        <v>470479.08</v>
      </c>
      <c r="H31" s="9">
        <f t="shared" si="2"/>
        <v>447856.8299999999</v>
      </c>
    </row>
    <row r="32" spans="2:8" ht="12.75">
      <c r="B32" s="130" t="s">
        <v>435</v>
      </c>
      <c r="C32" s="9">
        <v>897038.54</v>
      </c>
      <c r="D32" s="9">
        <v>0</v>
      </c>
      <c r="E32" s="9">
        <f t="shared" si="1"/>
        <v>897038.54</v>
      </c>
      <c r="F32" s="9">
        <v>310222.93</v>
      </c>
      <c r="G32" s="9">
        <v>310222.93</v>
      </c>
      <c r="H32" s="9">
        <f t="shared" si="2"/>
        <v>586815.6100000001</v>
      </c>
    </row>
    <row r="33" spans="2:8" ht="12.75">
      <c r="B33" s="130" t="s">
        <v>434</v>
      </c>
      <c r="C33" s="9">
        <v>246064.52</v>
      </c>
      <c r="D33" s="9">
        <v>0</v>
      </c>
      <c r="E33" s="9">
        <f t="shared" si="1"/>
        <v>246064.52</v>
      </c>
      <c r="F33" s="9">
        <v>78023.16</v>
      </c>
      <c r="G33" s="9">
        <v>78023.16</v>
      </c>
      <c r="H33" s="9">
        <f t="shared" si="2"/>
        <v>168041.36</v>
      </c>
    </row>
    <row r="34" spans="2:8" ht="12.75">
      <c r="B34" s="130" t="s">
        <v>433</v>
      </c>
      <c r="C34" s="9">
        <v>194059693.66</v>
      </c>
      <c r="D34" s="9">
        <v>-14449220.94</v>
      </c>
      <c r="E34" s="9">
        <f t="shared" si="1"/>
        <v>179610472.72</v>
      </c>
      <c r="F34" s="9">
        <v>70463443.2</v>
      </c>
      <c r="G34" s="9">
        <v>70339265.2</v>
      </c>
      <c r="H34" s="9">
        <f t="shared" si="2"/>
        <v>109147029.52</v>
      </c>
    </row>
    <row r="35" spans="2:8" ht="12.75">
      <c r="B35" s="130" t="s">
        <v>432</v>
      </c>
      <c r="C35" s="9">
        <v>3049812.08</v>
      </c>
      <c r="D35" s="9">
        <v>-11193.34</v>
      </c>
      <c r="E35" s="9">
        <f t="shared" si="1"/>
        <v>3038618.74</v>
      </c>
      <c r="F35" s="9">
        <v>1840213.8</v>
      </c>
      <c r="G35" s="9">
        <v>1840213.8</v>
      </c>
      <c r="H35" s="9">
        <f t="shared" si="2"/>
        <v>1198404.9400000002</v>
      </c>
    </row>
    <row r="36" spans="2:8" ht="12.75">
      <c r="B36" s="130" t="s">
        <v>431</v>
      </c>
      <c r="C36" s="9">
        <v>38620310.52</v>
      </c>
      <c r="D36" s="9">
        <v>-151253.53</v>
      </c>
      <c r="E36" s="9">
        <f t="shared" si="1"/>
        <v>38469056.99</v>
      </c>
      <c r="F36" s="9">
        <v>20674429.53</v>
      </c>
      <c r="G36" s="9">
        <v>20667433.57</v>
      </c>
      <c r="H36" s="9">
        <f t="shared" si="2"/>
        <v>17794627.46</v>
      </c>
    </row>
    <row r="37" spans="2:8" ht="12.75">
      <c r="B37" s="130" t="s">
        <v>430</v>
      </c>
      <c r="C37" s="9">
        <v>1917039.56</v>
      </c>
      <c r="D37" s="9">
        <v>5800</v>
      </c>
      <c r="E37" s="9">
        <f t="shared" si="1"/>
        <v>1922839.56</v>
      </c>
      <c r="F37" s="9">
        <v>547540.36</v>
      </c>
      <c r="G37" s="9">
        <v>547540.36</v>
      </c>
      <c r="H37" s="9">
        <f t="shared" si="2"/>
        <v>1375299.2000000002</v>
      </c>
    </row>
    <row r="38" spans="2:8" ht="12.75">
      <c r="B38" s="130" t="s">
        <v>429</v>
      </c>
      <c r="C38" s="9">
        <v>593962.6</v>
      </c>
      <c r="D38" s="9">
        <v>0</v>
      </c>
      <c r="E38" s="9">
        <f t="shared" si="1"/>
        <v>593962.6</v>
      </c>
      <c r="F38" s="9">
        <v>137416.25</v>
      </c>
      <c r="G38" s="9">
        <v>137416.25</v>
      </c>
      <c r="H38" s="9">
        <f t="shared" si="2"/>
        <v>456546.35</v>
      </c>
    </row>
    <row r="39" spans="2:8" ht="12.75">
      <c r="B39" s="130" t="s">
        <v>428</v>
      </c>
      <c r="C39" s="9">
        <v>998886.24</v>
      </c>
      <c r="D39" s="9">
        <v>5090.98</v>
      </c>
      <c r="E39" s="9">
        <f t="shared" si="1"/>
        <v>1003977.22</v>
      </c>
      <c r="F39" s="9">
        <v>509741.48</v>
      </c>
      <c r="G39" s="9">
        <v>509741.48</v>
      </c>
      <c r="H39" s="9">
        <f t="shared" si="2"/>
        <v>494235.74</v>
      </c>
    </row>
    <row r="40" spans="2:8" ht="12.75">
      <c r="B40" s="130" t="s">
        <v>427</v>
      </c>
      <c r="C40" s="9">
        <v>1737125.81</v>
      </c>
      <c r="D40" s="9">
        <v>0</v>
      </c>
      <c r="E40" s="9">
        <f t="shared" si="1"/>
        <v>1737125.81</v>
      </c>
      <c r="F40" s="9">
        <v>640617.09</v>
      </c>
      <c r="G40" s="9">
        <v>640617.09</v>
      </c>
      <c r="H40" s="9">
        <f t="shared" si="2"/>
        <v>1096508.7200000002</v>
      </c>
    </row>
    <row r="41" spans="2:8" ht="12.75">
      <c r="B41" s="130" t="s">
        <v>426</v>
      </c>
      <c r="C41" s="9">
        <v>435249.64</v>
      </c>
      <c r="D41" s="9">
        <v>0</v>
      </c>
      <c r="E41" s="9">
        <f t="shared" si="1"/>
        <v>435249.64</v>
      </c>
      <c r="F41" s="9">
        <v>89187.12</v>
      </c>
      <c r="G41" s="9">
        <v>89187.12</v>
      </c>
      <c r="H41" s="9">
        <f t="shared" si="2"/>
        <v>346062.52</v>
      </c>
    </row>
    <row r="42" spans="2:8" ht="12.75">
      <c r="B42" s="130" t="s">
        <v>425</v>
      </c>
      <c r="C42" s="9">
        <v>0</v>
      </c>
      <c r="D42" s="9">
        <v>0</v>
      </c>
      <c r="E42" s="9">
        <f t="shared" si="1"/>
        <v>0</v>
      </c>
      <c r="F42" s="9">
        <v>0</v>
      </c>
      <c r="G42" s="9">
        <v>0</v>
      </c>
      <c r="H42" s="9">
        <f t="shared" si="2"/>
        <v>0</v>
      </c>
    </row>
    <row r="43" spans="2:8" ht="12.75">
      <c r="B43" s="130" t="s">
        <v>424</v>
      </c>
      <c r="C43" s="9">
        <v>0</v>
      </c>
      <c r="D43" s="9">
        <v>0</v>
      </c>
      <c r="E43" s="9">
        <f t="shared" si="1"/>
        <v>0</v>
      </c>
      <c r="F43" s="9">
        <v>0</v>
      </c>
      <c r="G43" s="9">
        <v>0</v>
      </c>
      <c r="H43" s="9">
        <f t="shared" si="2"/>
        <v>0</v>
      </c>
    </row>
    <row r="44" spans="2:8" ht="12.75">
      <c r="B44" s="130" t="s">
        <v>423</v>
      </c>
      <c r="C44" s="9">
        <v>0</v>
      </c>
      <c r="D44" s="9">
        <v>0</v>
      </c>
      <c r="E44" s="9">
        <f t="shared" si="1"/>
        <v>0</v>
      </c>
      <c r="F44" s="9">
        <v>0</v>
      </c>
      <c r="G44" s="9">
        <v>0</v>
      </c>
      <c r="H44" s="9">
        <f t="shared" si="2"/>
        <v>0</v>
      </c>
    </row>
    <row r="45" spans="2:8" ht="12.75">
      <c r="B45" s="130" t="s">
        <v>422</v>
      </c>
      <c r="C45" s="9">
        <v>542119.98</v>
      </c>
      <c r="D45" s="9">
        <v>625714.33</v>
      </c>
      <c r="E45" s="9">
        <f t="shared" si="1"/>
        <v>1167834.31</v>
      </c>
      <c r="F45" s="9">
        <v>790973.56</v>
      </c>
      <c r="G45" s="9">
        <v>790973.56</v>
      </c>
      <c r="H45" s="9">
        <f t="shared" si="2"/>
        <v>376860.75</v>
      </c>
    </row>
    <row r="46" spans="2:8" ht="12.75">
      <c r="B46" s="130" t="s">
        <v>421</v>
      </c>
      <c r="C46" s="9">
        <v>589651.67</v>
      </c>
      <c r="D46" s="9">
        <v>46239.96</v>
      </c>
      <c r="E46" s="9">
        <f t="shared" si="1"/>
        <v>635891.63</v>
      </c>
      <c r="F46" s="9">
        <v>220501.38</v>
      </c>
      <c r="G46" s="9">
        <v>198261.42</v>
      </c>
      <c r="H46" s="9">
        <f t="shared" si="2"/>
        <v>415390.25</v>
      </c>
    </row>
    <row r="47" spans="2:8" ht="12.75">
      <c r="B47" s="130" t="s">
        <v>420</v>
      </c>
      <c r="C47" s="9">
        <v>786856.61</v>
      </c>
      <c r="D47" s="9">
        <v>30000</v>
      </c>
      <c r="E47" s="9">
        <f t="shared" si="1"/>
        <v>816856.61</v>
      </c>
      <c r="F47" s="9">
        <v>412023.83</v>
      </c>
      <c r="G47" s="9">
        <v>388383.33</v>
      </c>
      <c r="H47" s="9">
        <f t="shared" si="2"/>
        <v>404832.77999999997</v>
      </c>
    </row>
    <row r="48" spans="2:8" ht="12.75">
      <c r="B48" s="130" t="s">
        <v>419</v>
      </c>
      <c r="C48" s="9">
        <v>176733.11</v>
      </c>
      <c r="D48" s="9">
        <v>29320</v>
      </c>
      <c r="E48" s="9">
        <f t="shared" si="1"/>
        <v>206053.11</v>
      </c>
      <c r="F48" s="9">
        <v>35475.38</v>
      </c>
      <c r="G48" s="9">
        <v>8832.48</v>
      </c>
      <c r="H48" s="9">
        <f t="shared" si="2"/>
        <v>170577.72999999998</v>
      </c>
    </row>
    <row r="49" spans="2:8" ht="12.75">
      <c r="B49" s="130" t="s">
        <v>418</v>
      </c>
      <c r="C49" s="9">
        <v>290279.04</v>
      </c>
      <c r="D49" s="9">
        <v>4000</v>
      </c>
      <c r="E49" s="9">
        <f t="shared" si="1"/>
        <v>294279.04</v>
      </c>
      <c r="F49" s="9">
        <v>131112.3</v>
      </c>
      <c r="G49" s="9">
        <v>131112.3</v>
      </c>
      <c r="H49" s="9">
        <f t="shared" si="2"/>
        <v>163166.74</v>
      </c>
    </row>
    <row r="50" spans="2:8" ht="12.75">
      <c r="B50" s="130" t="s">
        <v>417</v>
      </c>
      <c r="C50" s="9">
        <v>195366.02</v>
      </c>
      <c r="D50" s="9">
        <v>3000</v>
      </c>
      <c r="E50" s="9">
        <f t="shared" si="1"/>
        <v>198366.02</v>
      </c>
      <c r="F50" s="9">
        <v>9539.4</v>
      </c>
      <c r="G50" s="9">
        <v>9539.4</v>
      </c>
      <c r="H50" s="9">
        <f t="shared" si="2"/>
        <v>188826.62</v>
      </c>
    </row>
    <row r="51" spans="2:8" ht="12.75">
      <c r="B51" s="130" t="s">
        <v>416</v>
      </c>
      <c r="C51" s="9">
        <v>300279.04</v>
      </c>
      <c r="D51" s="9">
        <v>22400</v>
      </c>
      <c r="E51" s="9">
        <f t="shared" si="1"/>
        <v>322679.04</v>
      </c>
      <c r="F51" s="9">
        <v>148512.3</v>
      </c>
      <c r="G51" s="9">
        <v>148512.3</v>
      </c>
      <c r="H51" s="9">
        <f t="shared" si="2"/>
        <v>174166.74</v>
      </c>
    </row>
    <row r="52" spans="2:8" ht="12.75">
      <c r="B52" s="130" t="s">
        <v>415</v>
      </c>
      <c r="C52" s="9">
        <v>2320759.88</v>
      </c>
      <c r="D52" s="9">
        <v>0</v>
      </c>
      <c r="E52" s="9">
        <f t="shared" si="1"/>
        <v>2320759.88</v>
      </c>
      <c r="F52" s="9">
        <v>957899.02</v>
      </c>
      <c r="G52" s="9">
        <v>957899.02</v>
      </c>
      <c r="H52" s="9">
        <f t="shared" si="2"/>
        <v>1362860.8599999999</v>
      </c>
    </row>
    <row r="53" spans="2:8" ht="12.75">
      <c r="B53" s="130" t="s">
        <v>414</v>
      </c>
      <c r="C53" s="9">
        <v>1880536.62</v>
      </c>
      <c r="D53" s="9">
        <v>-399375</v>
      </c>
      <c r="E53" s="9">
        <f t="shared" si="1"/>
        <v>1481161.62</v>
      </c>
      <c r="F53" s="9">
        <v>625869.88</v>
      </c>
      <c r="G53" s="9">
        <v>625869.88</v>
      </c>
      <c r="H53" s="9">
        <f t="shared" si="2"/>
        <v>855291.7400000001</v>
      </c>
    </row>
    <row r="54" spans="2:8" ht="12.75">
      <c r="B54" s="130" t="s">
        <v>413</v>
      </c>
      <c r="C54" s="9">
        <v>1181792.66</v>
      </c>
      <c r="D54" s="9">
        <v>0</v>
      </c>
      <c r="E54" s="9">
        <f t="shared" si="1"/>
        <v>1181792.66</v>
      </c>
      <c r="F54" s="9">
        <v>541771.52</v>
      </c>
      <c r="G54" s="9">
        <v>541771.52</v>
      </c>
      <c r="H54" s="9">
        <f t="shared" si="2"/>
        <v>640021.1399999999</v>
      </c>
    </row>
    <row r="55" spans="2:8" ht="12.75">
      <c r="B55" s="130" t="s">
        <v>412</v>
      </c>
      <c r="C55" s="9">
        <v>759317.59</v>
      </c>
      <c r="D55" s="9">
        <v>0</v>
      </c>
      <c r="E55" s="9">
        <f t="shared" si="1"/>
        <v>759317.59</v>
      </c>
      <c r="F55" s="9">
        <v>548399.58</v>
      </c>
      <c r="G55" s="9">
        <v>548399.58</v>
      </c>
      <c r="H55" s="9">
        <f t="shared" si="2"/>
        <v>210918.01</v>
      </c>
    </row>
    <row r="56" spans="2:8" ht="12.75">
      <c r="B56" s="130" t="s">
        <v>411</v>
      </c>
      <c r="C56" s="9">
        <v>1427758.61</v>
      </c>
      <c r="D56" s="9">
        <v>79334.99</v>
      </c>
      <c r="E56" s="9">
        <f t="shared" si="1"/>
        <v>1507093.6</v>
      </c>
      <c r="F56" s="9">
        <v>398152.15</v>
      </c>
      <c r="G56" s="9">
        <v>398152.15</v>
      </c>
      <c r="H56" s="9">
        <f t="shared" si="2"/>
        <v>1108941.4500000002</v>
      </c>
    </row>
    <row r="57" spans="2:8" ht="12.75">
      <c r="B57" s="130" t="s">
        <v>410</v>
      </c>
      <c r="C57" s="9">
        <v>2737000</v>
      </c>
      <c r="D57" s="9">
        <v>24157.36</v>
      </c>
      <c r="E57" s="9">
        <f t="shared" si="1"/>
        <v>2761157.36</v>
      </c>
      <c r="F57" s="9">
        <v>285391.5</v>
      </c>
      <c r="G57" s="9">
        <v>285391.5</v>
      </c>
      <c r="H57" s="9">
        <f t="shared" si="2"/>
        <v>2475765.86</v>
      </c>
    </row>
    <row r="58" spans="2:8" ht="12.75">
      <c r="B58" s="130" t="s">
        <v>409</v>
      </c>
      <c r="C58" s="9">
        <v>2425017.51</v>
      </c>
      <c r="D58" s="9">
        <v>487542.55</v>
      </c>
      <c r="E58" s="9">
        <f t="shared" si="1"/>
        <v>2912560.0599999996</v>
      </c>
      <c r="F58" s="9">
        <v>1137898.58</v>
      </c>
      <c r="G58" s="9">
        <v>1091498.58</v>
      </c>
      <c r="H58" s="9">
        <f t="shared" si="2"/>
        <v>1774661.4799999995</v>
      </c>
    </row>
    <row r="59" spans="2:8" ht="12.75">
      <c r="B59" s="130" t="s">
        <v>408</v>
      </c>
      <c r="C59" s="9">
        <v>3665245.04</v>
      </c>
      <c r="D59" s="9">
        <v>-266995.34</v>
      </c>
      <c r="E59" s="9">
        <f t="shared" si="1"/>
        <v>3398249.7</v>
      </c>
      <c r="F59" s="9">
        <v>1487333.98</v>
      </c>
      <c r="G59" s="9">
        <v>1487333.98</v>
      </c>
      <c r="H59" s="9">
        <f t="shared" si="2"/>
        <v>1910915.7200000002</v>
      </c>
    </row>
    <row r="60" spans="2:8" ht="12.75">
      <c r="B60" s="130" t="s">
        <v>407</v>
      </c>
      <c r="C60" s="9">
        <v>874087</v>
      </c>
      <c r="D60" s="9">
        <v>0</v>
      </c>
      <c r="E60" s="9">
        <f t="shared" si="1"/>
        <v>874087</v>
      </c>
      <c r="F60" s="9">
        <v>95875</v>
      </c>
      <c r="G60" s="9">
        <v>95875</v>
      </c>
      <c r="H60" s="9">
        <f t="shared" si="2"/>
        <v>778212</v>
      </c>
    </row>
    <row r="61" spans="2:8" ht="12.75">
      <c r="B61" s="130" t="s">
        <v>406</v>
      </c>
      <c r="C61" s="9">
        <v>874087</v>
      </c>
      <c r="D61" s="9">
        <v>0</v>
      </c>
      <c r="E61" s="9">
        <f t="shared" si="1"/>
        <v>874087</v>
      </c>
      <c r="F61" s="9">
        <v>95875</v>
      </c>
      <c r="G61" s="9">
        <v>95875</v>
      </c>
      <c r="H61" s="9">
        <f t="shared" si="2"/>
        <v>778212</v>
      </c>
    </row>
    <row r="62" spans="2:8" ht="25.5">
      <c r="B62" s="130" t="s">
        <v>405</v>
      </c>
      <c r="C62" s="9">
        <v>874087</v>
      </c>
      <c r="D62" s="9">
        <v>0</v>
      </c>
      <c r="E62" s="9">
        <f t="shared" si="1"/>
        <v>874087</v>
      </c>
      <c r="F62" s="9">
        <v>95875</v>
      </c>
      <c r="G62" s="9">
        <v>95875</v>
      </c>
      <c r="H62" s="9">
        <f t="shared" si="2"/>
        <v>778212</v>
      </c>
    </row>
    <row r="63" spans="2:8" ht="12.75">
      <c r="B63" s="130" t="s">
        <v>404</v>
      </c>
      <c r="C63" s="9">
        <v>874087</v>
      </c>
      <c r="D63" s="9">
        <v>0</v>
      </c>
      <c r="E63" s="9">
        <f t="shared" si="1"/>
        <v>874087</v>
      </c>
      <c r="F63" s="9">
        <v>95875</v>
      </c>
      <c r="G63" s="9">
        <v>95875</v>
      </c>
      <c r="H63" s="9">
        <f t="shared" si="2"/>
        <v>778212</v>
      </c>
    </row>
    <row r="64" spans="2:8" ht="12.75">
      <c r="B64" s="130" t="s">
        <v>403</v>
      </c>
      <c r="C64" s="9">
        <v>874087</v>
      </c>
      <c r="D64" s="9">
        <v>0</v>
      </c>
      <c r="E64" s="9">
        <f t="shared" si="1"/>
        <v>874087</v>
      </c>
      <c r="F64" s="9">
        <v>95875</v>
      </c>
      <c r="G64" s="9">
        <v>95875</v>
      </c>
      <c r="H64" s="9">
        <f t="shared" si="2"/>
        <v>778212</v>
      </c>
    </row>
    <row r="65" spans="2:8" ht="12.75">
      <c r="B65" s="130" t="s">
        <v>402</v>
      </c>
      <c r="C65" s="9">
        <v>874087</v>
      </c>
      <c r="D65" s="9">
        <v>0</v>
      </c>
      <c r="E65" s="9">
        <f t="shared" si="1"/>
        <v>874087</v>
      </c>
      <c r="F65" s="9">
        <v>95875</v>
      </c>
      <c r="G65" s="9">
        <v>95875</v>
      </c>
      <c r="H65" s="9">
        <f t="shared" si="2"/>
        <v>778212</v>
      </c>
    </row>
    <row r="66" spans="2:8" ht="12.75">
      <c r="B66" s="130" t="s">
        <v>401</v>
      </c>
      <c r="C66" s="9">
        <v>106342</v>
      </c>
      <c r="D66" s="9">
        <v>114375</v>
      </c>
      <c r="E66" s="9">
        <f t="shared" si="1"/>
        <v>220717</v>
      </c>
      <c r="F66" s="9">
        <v>192806.61</v>
      </c>
      <c r="G66" s="9">
        <v>154631.61</v>
      </c>
      <c r="H66" s="9">
        <f t="shared" si="2"/>
        <v>27910.390000000014</v>
      </c>
    </row>
    <row r="67" spans="2:8" ht="12.75">
      <c r="B67" s="130" t="s">
        <v>400</v>
      </c>
      <c r="C67" s="9">
        <v>987590.55</v>
      </c>
      <c r="D67" s="9">
        <v>8054.6</v>
      </c>
      <c r="E67" s="9">
        <f t="shared" si="1"/>
        <v>995645.15</v>
      </c>
      <c r="F67" s="9">
        <v>631190.02</v>
      </c>
      <c r="G67" s="9">
        <v>631190.02</v>
      </c>
      <c r="H67" s="9">
        <f t="shared" si="2"/>
        <v>364455.13</v>
      </c>
    </row>
    <row r="68" spans="2:8" ht="12.75">
      <c r="B68" s="130" t="s">
        <v>399</v>
      </c>
      <c r="C68" s="9">
        <v>1992699.11</v>
      </c>
      <c r="D68" s="9">
        <v>-586714.34</v>
      </c>
      <c r="E68" s="9">
        <f t="shared" si="1"/>
        <v>1405984.77</v>
      </c>
      <c r="F68" s="9">
        <v>838194.47</v>
      </c>
      <c r="G68" s="9">
        <v>812194.48</v>
      </c>
      <c r="H68" s="9">
        <f t="shared" si="2"/>
        <v>567790.3</v>
      </c>
    </row>
    <row r="69" spans="2:8" ht="12.75">
      <c r="B69" s="130" t="s">
        <v>398</v>
      </c>
      <c r="C69" s="9">
        <v>0</v>
      </c>
      <c r="D69" s="9">
        <v>0</v>
      </c>
      <c r="E69" s="9">
        <f t="shared" si="1"/>
        <v>0</v>
      </c>
      <c r="F69" s="9">
        <v>0</v>
      </c>
      <c r="G69" s="9">
        <v>0</v>
      </c>
      <c r="H69" s="9">
        <f t="shared" si="2"/>
        <v>0</v>
      </c>
    </row>
    <row r="70" spans="2:8" ht="12.75">
      <c r="B70" s="130" t="s">
        <v>397</v>
      </c>
      <c r="C70" s="9">
        <v>0</v>
      </c>
      <c r="D70" s="9">
        <v>0</v>
      </c>
      <c r="E70" s="9">
        <f t="shared" si="1"/>
        <v>0</v>
      </c>
      <c r="F70" s="9">
        <v>0</v>
      </c>
      <c r="G70" s="9">
        <v>0</v>
      </c>
      <c r="H70" s="9">
        <f t="shared" si="2"/>
        <v>0</v>
      </c>
    </row>
    <row r="71" spans="2:8" ht="12.75">
      <c r="B71" s="130" t="s">
        <v>396</v>
      </c>
      <c r="C71" s="9">
        <v>6097418.52</v>
      </c>
      <c r="D71" s="9">
        <v>88026.88</v>
      </c>
      <c r="E71" s="9">
        <f t="shared" si="1"/>
        <v>6185445.399999999</v>
      </c>
      <c r="F71" s="9">
        <v>2319317.99</v>
      </c>
      <c r="G71" s="9">
        <v>2315875.11</v>
      </c>
      <c r="H71" s="9">
        <f t="shared" si="2"/>
        <v>3866127.409999999</v>
      </c>
    </row>
    <row r="72" spans="2:8" ht="12.75">
      <c r="B72" s="130" t="s">
        <v>395</v>
      </c>
      <c r="C72" s="9">
        <v>15000</v>
      </c>
      <c r="D72" s="9">
        <v>5684</v>
      </c>
      <c r="E72" s="9">
        <f t="shared" si="1"/>
        <v>20684</v>
      </c>
      <c r="F72" s="9">
        <v>14643</v>
      </c>
      <c r="G72" s="9">
        <v>14643</v>
      </c>
      <c r="H72" s="9">
        <f t="shared" si="2"/>
        <v>6041</v>
      </c>
    </row>
    <row r="73" spans="2:8" ht="12.75">
      <c r="B73" s="130" t="s">
        <v>394</v>
      </c>
      <c r="C73" s="9">
        <v>75236.95</v>
      </c>
      <c r="D73" s="9">
        <v>0</v>
      </c>
      <c r="E73" s="9">
        <f t="shared" si="1"/>
        <v>75236.95</v>
      </c>
      <c r="F73" s="9">
        <v>7402.74</v>
      </c>
      <c r="G73" s="9">
        <v>7402.74</v>
      </c>
      <c r="H73" s="9">
        <f t="shared" si="2"/>
        <v>67834.20999999999</v>
      </c>
    </row>
    <row r="74" spans="2:8" ht="12.75">
      <c r="B74" s="130" t="s">
        <v>393</v>
      </c>
      <c r="C74" s="9">
        <v>0</v>
      </c>
      <c r="D74" s="9">
        <v>0</v>
      </c>
      <c r="E74" s="9">
        <f aca="true" t="shared" si="3" ref="E74:E82">C74+D74</f>
        <v>0</v>
      </c>
      <c r="F74" s="9">
        <v>0</v>
      </c>
      <c r="G74" s="9">
        <v>0</v>
      </c>
      <c r="H74" s="9">
        <f aca="true" t="shared" si="4" ref="H74:H82">E74-F74</f>
        <v>0</v>
      </c>
    </row>
    <row r="75" spans="2:8" ht="12.75">
      <c r="B75" s="130" t="s">
        <v>732</v>
      </c>
      <c r="C75" s="9">
        <v>0</v>
      </c>
      <c r="D75" s="9">
        <v>0</v>
      </c>
      <c r="E75" s="9">
        <f t="shared" si="3"/>
        <v>0</v>
      </c>
      <c r="F75" s="9">
        <v>0</v>
      </c>
      <c r="G75" s="9">
        <v>0</v>
      </c>
      <c r="H75" s="9">
        <f t="shared" si="4"/>
        <v>0</v>
      </c>
    </row>
    <row r="76" spans="2:8" ht="25.5">
      <c r="B76" s="130" t="s">
        <v>733</v>
      </c>
      <c r="C76" s="9">
        <v>0</v>
      </c>
      <c r="D76" s="9">
        <v>0</v>
      </c>
      <c r="E76" s="9">
        <f t="shared" si="3"/>
        <v>0</v>
      </c>
      <c r="F76" s="9">
        <v>0</v>
      </c>
      <c r="G76" s="9">
        <v>0</v>
      </c>
      <c r="H76" s="9">
        <f t="shared" si="4"/>
        <v>0</v>
      </c>
    </row>
    <row r="77" spans="2:8" ht="25.5">
      <c r="B77" s="130" t="s">
        <v>734</v>
      </c>
      <c r="C77" s="9">
        <v>0</v>
      </c>
      <c r="D77" s="9">
        <v>0</v>
      </c>
      <c r="E77" s="9">
        <f t="shared" si="3"/>
        <v>0</v>
      </c>
      <c r="F77" s="9">
        <v>0</v>
      </c>
      <c r="G77" s="9">
        <v>0</v>
      </c>
      <c r="H77" s="9">
        <f t="shared" si="4"/>
        <v>0</v>
      </c>
    </row>
    <row r="78" spans="2:8" ht="12.75">
      <c r="B78" s="130" t="s">
        <v>737</v>
      </c>
      <c r="C78" s="9">
        <v>0</v>
      </c>
      <c r="D78" s="9">
        <v>0</v>
      </c>
      <c r="E78" s="9">
        <f t="shared" si="3"/>
        <v>0</v>
      </c>
      <c r="F78" s="9">
        <v>0</v>
      </c>
      <c r="G78" s="9">
        <v>0</v>
      </c>
      <c r="H78" s="9">
        <f t="shared" si="4"/>
        <v>0</v>
      </c>
    </row>
    <row r="79" spans="2:8" ht="25.5">
      <c r="B79" s="130" t="s">
        <v>738</v>
      </c>
      <c r="C79" s="9">
        <v>0</v>
      </c>
      <c r="D79" s="9">
        <v>0</v>
      </c>
      <c r="E79" s="9">
        <f t="shared" si="3"/>
        <v>0</v>
      </c>
      <c r="F79" s="9">
        <v>0</v>
      </c>
      <c r="G79" s="9">
        <v>0</v>
      </c>
      <c r="H79" s="9">
        <f t="shared" si="4"/>
        <v>0</v>
      </c>
    </row>
    <row r="80" spans="2:8" ht="25.5">
      <c r="B80" s="130" t="s">
        <v>739</v>
      </c>
      <c r="C80" s="9">
        <v>0</v>
      </c>
      <c r="D80" s="9">
        <v>0</v>
      </c>
      <c r="E80" s="9">
        <f t="shared" si="3"/>
        <v>0</v>
      </c>
      <c r="F80" s="9">
        <v>0</v>
      </c>
      <c r="G80" s="9">
        <v>0</v>
      </c>
      <c r="H80" s="9">
        <f t="shared" si="4"/>
        <v>0</v>
      </c>
    </row>
    <row r="81" spans="2:8" ht="25.5">
      <c r="B81" s="130" t="s">
        <v>740</v>
      </c>
      <c r="C81" s="9">
        <v>0</v>
      </c>
      <c r="D81" s="9">
        <v>0</v>
      </c>
      <c r="E81" s="9">
        <f t="shared" si="3"/>
        <v>0</v>
      </c>
      <c r="F81" s="9">
        <v>0</v>
      </c>
      <c r="G81" s="9">
        <v>0</v>
      </c>
      <c r="H81" s="9">
        <f t="shared" si="4"/>
        <v>0</v>
      </c>
    </row>
    <row r="82" spans="2:8" ht="25.5">
      <c r="B82" s="130" t="s">
        <v>741</v>
      </c>
      <c r="C82" s="9">
        <v>0</v>
      </c>
      <c r="D82" s="9">
        <v>0</v>
      </c>
      <c r="E82" s="9">
        <f t="shared" si="3"/>
        <v>0</v>
      </c>
      <c r="F82" s="9">
        <v>0</v>
      </c>
      <c r="G82" s="9">
        <v>0</v>
      </c>
      <c r="H82" s="9">
        <f t="shared" si="4"/>
        <v>0</v>
      </c>
    </row>
    <row r="83" spans="2:8" ht="12.75">
      <c r="B83" s="134" t="s">
        <v>458</v>
      </c>
      <c r="C83" s="133">
        <f aca="true" t="shared" si="5" ref="C83:H83">SUM(C84:C156)</f>
        <v>6554258966</v>
      </c>
      <c r="D83" s="133">
        <f t="shared" si="5"/>
        <v>64596065.19000016</v>
      </c>
      <c r="E83" s="133">
        <f t="shared" si="5"/>
        <v>6618855031.19</v>
      </c>
      <c r="F83" s="133">
        <f t="shared" si="5"/>
        <v>3719628953.23</v>
      </c>
      <c r="G83" s="133">
        <f t="shared" si="5"/>
        <v>3718951391.12</v>
      </c>
      <c r="H83" s="133">
        <f t="shared" si="5"/>
        <v>2899226077.9600005</v>
      </c>
    </row>
    <row r="84" spans="2:8" ht="12.75">
      <c r="B84" s="131" t="s">
        <v>457</v>
      </c>
      <c r="C84" s="132">
        <v>172000</v>
      </c>
      <c r="D84" s="132">
        <v>0</v>
      </c>
      <c r="E84" s="132">
        <f aca="true" t="shared" si="6" ref="E84:E147">C84+D84</f>
        <v>172000</v>
      </c>
      <c r="F84" s="132">
        <v>40255.25</v>
      </c>
      <c r="G84" s="132">
        <v>40255.25</v>
      </c>
      <c r="H84" s="92">
        <f aca="true" t="shared" si="7" ref="H84:H147">E84-F84</f>
        <v>131744.75</v>
      </c>
    </row>
    <row r="85" spans="2:8" ht="12.75">
      <c r="B85" s="131" t="s">
        <v>456</v>
      </c>
      <c r="C85" s="132">
        <v>0</v>
      </c>
      <c r="D85" s="132">
        <v>24242.43</v>
      </c>
      <c r="E85" s="132">
        <f t="shared" si="6"/>
        <v>24242.43</v>
      </c>
      <c r="F85" s="132">
        <v>17629.92</v>
      </c>
      <c r="G85" s="132">
        <v>17629.92</v>
      </c>
      <c r="H85" s="92">
        <f t="shared" si="7"/>
        <v>6612.510000000002</v>
      </c>
    </row>
    <row r="86" spans="2:8" ht="12.75">
      <c r="B86" s="131" t="s">
        <v>455</v>
      </c>
      <c r="C86" s="132">
        <v>0</v>
      </c>
      <c r="D86" s="132">
        <v>17614.91</v>
      </c>
      <c r="E86" s="132">
        <f t="shared" si="6"/>
        <v>17614.91</v>
      </c>
      <c r="F86" s="132">
        <v>12811</v>
      </c>
      <c r="G86" s="132">
        <v>12811</v>
      </c>
      <c r="H86" s="92">
        <f t="shared" si="7"/>
        <v>4803.91</v>
      </c>
    </row>
    <row r="87" spans="2:8" ht="12.75">
      <c r="B87" s="131" t="s">
        <v>454</v>
      </c>
      <c r="C87" s="132">
        <v>26000</v>
      </c>
      <c r="D87" s="132">
        <v>0</v>
      </c>
      <c r="E87" s="132">
        <f t="shared" si="6"/>
        <v>26000</v>
      </c>
      <c r="F87" s="132">
        <v>16162.38</v>
      </c>
      <c r="G87" s="132">
        <v>16162.38</v>
      </c>
      <c r="H87" s="92">
        <f t="shared" si="7"/>
        <v>9837.62</v>
      </c>
    </row>
    <row r="88" spans="2:8" ht="12.75">
      <c r="B88" s="131" t="s">
        <v>453</v>
      </c>
      <c r="C88" s="9">
        <v>27480</v>
      </c>
      <c r="D88" s="9">
        <v>0</v>
      </c>
      <c r="E88" s="9">
        <f t="shared" si="6"/>
        <v>27480</v>
      </c>
      <c r="F88" s="9">
        <v>17866.88</v>
      </c>
      <c r="G88" s="9">
        <v>17866.88</v>
      </c>
      <c r="H88" s="92">
        <f t="shared" si="7"/>
        <v>9613.119999999999</v>
      </c>
    </row>
    <row r="89" spans="2:8" ht="12.75">
      <c r="B89" s="131" t="s">
        <v>452</v>
      </c>
      <c r="C89" s="9">
        <v>0</v>
      </c>
      <c r="D89" s="9">
        <v>13301.48</v>
      </c>
      <c r="E89" s="9">
        <f t="shared" si="6"/>
        <v>13301.48</v>
      </c>
      <c r="F89" s="9">
        <v>9684.28</v>
      </c>
      <c r="G89" s="9">
        <v>9684.28</v>
      </c>
      <c r="H89" s="92">
        <f t="shared" si="7"/>
        <v>3617.199999999999</v>
      </c>
    </row>
    <row r="90" spans="2:8" ht="12.75">
      <c r="B90" s="131" t="s">
        <v>451</v>
      </c>
      <c r="C90" s="9">
        <v>0</v>
      </c>
      <c r="D90" s="9">
        <v>13229.24</v>
      </c>
      <c r="E90" s="9">
        <f t="shared" si="6"/>
        <v>13229.24</v>
      </c>
      <c r="F90" s="9">
        <v>9629.24</v>
      </c>
      <c r="G90" s="9">
        <v>9629.24</v>
      </c>
      <c r="H90" s="92">
        <f t="shared" si="7"/>
        <v>3600</v>
      </c>
    </row>
    <row r="91" spans="2:8" ht="12.75">
      <c r="B91" s="131" t="s">
        <v>450</v>
      </c>
      <c r="C91" s="9">
        <v>33432</v>
      </c>
      <c r="D91" s="9">
        <v>0</v>
      </c>
      <c r="E91" s="9">
        <f t="shared" si="6"/>
        <v>33432</v>
      </c>
      <c r="F91" s="9">
        <v>21922.4</v>
      </c>
      <c r="G91" s="9">
        <v>21922.4</v>
      </c>
      <c r="H91" s="92">
        <f t="shared" si="7"/>
        <v>11509.599999999999</v>
      </c>
    </row>
    <row r="92" spans="2:8" ht="12.75">
      <c r="B92" s="130" t="s">
        <v>449</v>
      </c>
      <c r="C92" s="9">
        <v>0</v>
      </c>
      <c r="D92" s="9">
        <v>15846.14</v>
      </c>
      <c r="E92" s="9">
        <f t="shared" si="6"/>
        <v>15846.14</v>
      </c>
      <c r="F92" s="9">
        <v>11461.66</v>
      </c>
      <c r="G92" s="9">
        <v>11461.66</v>
      </c>
      <c r="H92" s="92">
        <f t="shared" si="7"/>
        <v>4384.48</v>
      </c>
    </row>
    <row r="93" spans="2:8" ht="12.75">
      <c r="B93" s="130" t="s">
        <v>448</v>
      </c>
      <c r="C93" s="9">
        <v>0</v>
      </c>
      <c r="D93" s="9">
        <v>13287.72</v>
      </c>
      <c r="E93" s="9">
        <f t="shared" si="6"/>
        <v>13287.72</v>
      </c>
      <c r="F93" s="9">
        <v>9680.84</v>
      </c>
      <c r="G93" s="9">
        <v>9680.84</v>
      </c>
      <c r="H93" s="92">
        <f t="shared" si="7"/>
        <v>3606.879999999999</v>
      </c>
    </row>
    <row r="94" spans="2:8" ht="12.75">
      <c r="B94" s="130" t="s">
        <v>447</v>
      </c>
      <c r="C94" s="9">
        <v>0</v>
      </c>
      <c r="D94" s="9">
        <v>6746.2</v>
      </c>
      <c r="E94" s="9">
        <f t="shared" si="6"/>
        <v>6746.2</v>
      </c>
      <c r="F94" s="9">
        <v>4937.6</v>
      </c>
      <c r="G94" s="9">
        <v>4937.6</v>
      </c>
      <c r="H94" s="92">
        <f t="shared" si="7"/>
        <v>1808.5999999999995</v>
      </c>
    </row>
    <row r="95" spans="2:8" ht="12.75">
      <c r="B95" s="130" t="s">
        <v>446</v>
      </c>
      <c r="C95" s="9">
        <v>3129187</v>
      </c>
      <c r="D95" s="9">
        <v>-220446.94</v>
      </c>
      <c r="E95" s="9">
        <f t="shared" si="6"/>
        <v>2908740.06</v>
      </c>
      <c r="F95" s="9">
        <v>1903802.86</v>
      </c>
      <c r="G95" s="9">
        <v>1903802.86</v>
      </c>
      <c r="H95" s="92">
        <f t="shared" si="7"/>
        <v>1004937.2</v>
      </c>
    </row>
    <row r="96" spans="2:8" ht="25.5">
      <c r="B96" s="130" t="s">
        <v>445</v>
      </c>
      <c r="C96" s="9">
        <v>29400</v>
      </c>
      <c r="D96" s="9">
        <v>0</v>
      </c>
      <c r="E96" s="9">
        <f t="shared" si="6"/>
        <v>29400</v>
      </c>
      <c r="F96" s="9">
        <v>8024.76</v>
      </c>
      <c r="G96" s="9">
        <v>8024.76</v>
      </c>
      <c r="H96" s="92">
        <f t="shared" si="7"/>
        <v>21375.239999999998</v>
      </c>
    </row>
    <row r="97" spans="2:8" ht="12.75">
      <c r="B97" s="130" t="s">
        <v>444</v>
      </c>
      <c r="C97" s="9">
        <v>27000</v>
      </c>
      <c r="D97" s="9">
        <v>0</v>
      </c>
      <c r="E97" s="9">
        <f t="shared" si="6"/>
        <v>27000</v>
      </c>
      <c r="F97" s="9">
        <v>14217.32</v>
      </c>
      <c r="G97" s="9">
        <v>14217.32</v>
      </c>
      <c r="H97" s="92">
        <f t="shared" si="7"/>
        <v>12782.68</v>
      </c>
    </row>
    <row r="98" spans="2:8" ht="12.75">
      <c r="B98" s="130" t="s">
        <v>443</v>
      </c>
      <c r="C98" s="9">
        <v>22600</v>
      </c>
      <c r="D98" s="9">
        <v>0</v>
      </c>
      <c r="E98" s="9">
        <f t="shared" si="6"/>
        <v>22600</v>
      </c>
      <c r="F98" s="9">
        <v>15146.48</v>
      </c>
      <c r="G98" s="9">
        <v>15146.48</v>
      </c>
      <c r="H98" s="92">
        <f t="shared" si="7"/>
        <v>7453.52</v>
      </c>
    </row>
    <row r="99" spans="2:8" ht="12.75">
      <c r="B99" s="130" t="s">
        <v>442</v>
      </c>
      <c r="C99" s="9">
        <v>22100</v>
      </c>
      <c r="D99" s="9">
        <v>13920</v>
      </c>
      <c r="E99" s="9">
        <f t="shared" si="6"/>
        <v>36020</v>
      </c>
      <c r="F99" s="9">
        <v>28424.92</v>
      </c>
      <c r="G99" s="9">
        <v>28424.92</v>
      </c>
      <c r="H99" s="92">
        <f t="shared" si="7"/>
        <v>7595.080000000002</v>
      </c>
    </row>
    <row r="100" spans="2:8" ht="12.75">
      <c r="B100" s="130" t="s">
        <v>441</v>
      </c>
      <c r="C100" s="9">
        <v>43542835</v>
      </c>
      <c r="D100" s="9">
        <v>-400749.71</v>
      </c>
      <c r="E100" s="9">
        <f t="shared" si="6"/>
        <v>43142085.29</v>
      </c>
      <c r="F100" s="9">
        <v>29781613.04</v>
      </c>
      <c r="G100" s="9">
        <v>29781613.04</v>
      </c>
      <c r="H100" s="92">
        <f t="shared" si="7"/>
        <v>13360472.25</v>
      </c>
    </row>
    <row r="101" spans="2:8" ht="12.75">
      <c r="B101" s="130" t="s">
        <v>440</v>
      </c>
      <c r="C101" s="9">
        <v>0</v>
      </c>
      <c r="D101" s="9">
        <v>700389.11</v>
      </c>
      <c r="E101" s="9">
        <f t="shared" si="6"/>
        <v>700389.11</v>
      </c>
      <c r="F101" s="9">
        <v>525192.08</v>
      </c>
      <c r="G101" s="9">
        <v>525192.08</v>
      </c>
      <c r="H101" s="92">
        <f t="shared" si="7"/>
        <v>175197.03000000003</v>
      </c>
    </row>
    <row r="102" spans="2:8" ht="12.75">
      <c r="B102" s="130" t="s">
        <v>439</v>
      </c>
      <c r="C102" s="9">
        <v>464508</v>
      </c>
      <c r="D102" s="9">
        <v>50000</v>
      </c>
      <c r="E102" s="9">
        <f t="shared" si="6"/>
        <v>514508</v>
      </c>
      <c r="F102" s="9">
        <v>108687.45</v>
      </c>
      <c r="G102" s="9">
        <v>108687.45</v>
      </c>
      <c r="H102" s="92">
        <f t="shared" si="7"/>
        <v>405820.55</v>
      </c>
    </row>
    <row r="103" spans="2:8" ht="12.75">
      <c r="B103" s="130" t="s">
        <v>438</v>
      </c>
      <c r="C103" s="9">
        <v>22600</v>
      </c>
      <c r="D103" s="9">
        <v>0</v>
      </c>
      <c r="E103" s="9">
        <f t="shared" si="6"/>
        <v>22600</v>
      </c>
      <c r="F103" s="9">
        <v>14879.88</v>
      </c>
      <c r="G103" s="9">
        <v>14879.88</v>
      </c>
      <c r="H103" s="92">
        <f t="shared" si="7"/>
        <v>7720.120000000001</v>
      </c>
    </row>
    <row r="104" spans="2:8" ht="12.75">
      <c r="B104" s="130" t="s">
        <v>437</v>
      </c>
      <c r="C104" s="9">
        <v>49900</v>
      </c>
      <c r="D104" s="9">
        <v>0</v>
      </c>
      <c r="E104" s="9">
        <f t="shared" si="6"/>
        <v>49900</v>
      </c>
      <c r="F104" s="9">
        <v>6406.5</v>
      </c>
      <c r="G104" s="9">
        <v>6406.5</v>
      </c>
      <c r="H104" s="92">
        <f t="shared" si="7"/>
        <v>43493.5</v>
      </c>
    </row>
    <row r="105" spans="2:8" ht="12.75">
      <c r="B105" s="130" t="s">
        <v>436</v>
      </c>
      <c r="C105" s="9">
        <v>0</v>
      </c>
      <c r="D105" s="9">
        <v>6601.72</v>
      </c>
      <c r="E105" s="9">
        <f t="shared" si="6"/>
        <v>6601.72</v>
      </c>
      <c r="F105" s="9">
        <v>4801.72</v>
      </c>
      <c r="G105" s="9">
        <v>4801.72</v>
      </c>
      <c r="H105" s="92">
        <f t="shared" si="7"/>
        <v>1800</v>
      </c>
    </row>
    <row r="106" spans="2:8" ht="12.75">
      <c r="B106" s="130" t="s">
        <v>435</v>
      </c>
      <c r="C106" s="9">
        <v>20000</v>
      </c>
      <c r="D106" s="9">
        <v>0</v>
      </c>
      <c r="E106" s="9">
        <f t="shared" si="6"/>
        <v>20000</v>
      </c>
      <c r="F106" s="9">
        <v>15121</v>
      </c>
      <c r="G106" s="9">
        <v>15121</v>
      </c>
      <c r="H106" s="92">
        <f t="shared" si="7"/>
        <v>4879</v>
      </c>
    </row>
    <row r="107" spans="2:8" ht="12.75">
      <c r="B107" s="130" t="s">
        <v>434</v>
      </c>
      <c r="C107" s="9">
        <v>291856</v>
      </c>
      <c r="D107" s="9">
        <v>0</v>
      </c>
      <c r="E107" s="9">
        <f t="shared" si="6"/>
        <v>291856</v>
      </c>
      <c r="F107" s="9">
        <v>114140.08</v>
      </c>
      <c r="G107" s="9">
        <v>114140.08</v>
      </c>
      <c r="H107" s="92">
        <f t="shared" si="7"/>
        <v>177715.91999999998</v>
      </c>
    </row>
    <row r="108" spans="2:8" ht="12.75">
      <c r="B108" s="130" t="s">
        <v>433</v>
      </c>
      <c r="C108" s="9">
        <v>386264987.14</v>
      </c>
      <c r="D108" s="9">
        <v>12625023.59</v>
      </c>
      <c r="E108" s="9">
        <f t="shared" si="6"/>
        <v>398890010.72999996</v>
      </c>
      <c r="F108" s="9">
        <v>225746542.11</v>
      </c>
      <c r="G108" s="9">
        <v>225746542.11</v>
      </c>
      <c r="H108" s="92">
        <f t="shared" si="7"/>
        <v>173143468.61999995</v>
      </c>
    </row>
    <row r="109" spans="2:8" ht="12.75">
      <c r="B109" s="130" t="s">
        <v>432</v>
      </c>
      <c r="C109" s="9">
        <v>993712</v>
      </c>
      <c r="D109" s="9">
        <v>0</v>
      </c>
      <c r="E109" s="9">
        <f t="shared" si="6"/>
        <v>993712</v>
      </c>
      <c r="F109" s="9">
        <v>38530</v>
      </c>
      <c r="G109" s="9">
        <v>38530</v>
      </c>
      <c r="H109" s="92">
        <f t="shared" si="7"/>
        <v>955182</v>
      </c>
    </row>
    <row r="110" spans="2:8" ht="12.75">
      <c r="B110" s="130" t="s">
        <v>431</v>
      </c>
      <c r="C110" s="9">
        <v>5101837</v>
      </c>
      <c r="D110" s="9">
        <v>187531.08</v>
      </c>
      <c r="E110" s="9">
        <f t="shared" si="6"/>
        <v>5289368.08</v>
      </c>
      <c r="F110" s="9">
        <v>3079057.07</v>
      </c>
      <c r="G110" s="9">
        <v>3058380.07</v>
      </c>
      <c r="H110" s="92">
        <f t="shared" si="7"/>
        <v>2210311.0100000002</v>
      </c>
    </row>
    <row r="111" spans="2:8" ht="12.75">
      <c r="B111" s="130" t="s">
        <v>430</v>
      </c>
      <c r="C111" s="9">
        <v>325460</v>
      </c>
      <c r="D111" s="9">
        <v>0</v>
      </c>
      <c r="E111" s="9">
        <f t="shared" si="6"/>
        <v>325460</v>
      </c>
      <c r="F111" s="9">
        <v>14456.76</v>
      </c>
      <c r="G111" s="9">
        <v>14456.76</v>
      </c>
      <c r="H111" s="92">
        <f t="shared" si="7"/>
        <v>311003.24</v>
      </c>
    </row>
    <row r="112" spans="2:8" ht="12.75">
      <c r="B112" s="130" t="s">
        <v>429</v>
      </c>
      <c r="C112" s="9">
        <v>76500</v>
      </c>
      <c r="D112" s="9">
        <v>6600</v>
      </c>
      <c r="E112" s="9">
        <f t="shared" si="6"/>
        <v>83100</v>
      </c>
      <c r="F112" s="9">
        <v>5983.2</v>
      </c>
      <c r="G112" s="9">
        <v>5983.2</v>
      </c>
      <c r="H112" s="92">
        <f t="shared" si="7"/>
        <v>77116.8</v>
      </c>
    </row>
    <row r="113" spans="2:8" ht="12.75">
      <c r="B113" s="130" t="s">
        <v>428</v>
      </c>
      <c r="C113" s="9">
        <v>498000</v>
      </c>
      <c r="D113" s="9">
        <v>-8584</v>
      </c>
      <c r="E113" s="9">
        <f t="shared" si="6"/>
        <v>489416</v>
      </c>
      <c r="F113" s="9">
        <v>77674.97</v>
      </c>
      <c r="G113" s="9">
        <v>77674.97</v>
      </c>
      <c r="H113" s="92">
        <f t="shared" si="7"/>
        <v>411741.03</v>
      </c>
    </row>
    <row r="114" spans="2:8" ht="12.75">
      <c r="B114" s="130" t="s">
        <v>427</v>
      </c>
      <c r="C114" s="9">
        <v>199200</v>
      </c>
      <c r="D114" s="9">
        <v>475585268.15</v>
      </c>
      <c r="E114" s="9">
        <f t="shared" si="6"/>
        <v>475784468.15</v>
      </c>
      <c r="F114" s="9">
        <v>419383278.76</v>
      </c>
      <c r="G114" s="9">
        <v>419383278.76</v>
      </c>
      <c r="H114" s="92">
        <f t="shared" si="7"/>
        <v>56401189.389999986</v>
      </c>
    </row>
    <row r="115" spans="2:8" ht="12.75">
      <c r="B115" s="130" t="s">
        <v>426</v>
      </c>
      <c r="C115" s="9">
        <v>131635540.09</v>
      </c>
      <c r="D115" s="9">
        <v>-9102584.98</v>
      </c>
      <c r="E115" s="9">
        <f t="shared" si="6"/>
        <v>122532955.11</v>
      </c>
      <c r="F115" s="9">
        <v>14165.32</v>
      </c>
      <c r="G115" s="9">
        <v>14165.32</v>
      </c>
      <c r="H115" s="92">
        <f t="shared" si="7"/>
        <v>122518789.79</v>
      </c>
    </row>
    <row r="116" spans="2:8" ht="12.75">
      <c r="B116" s="130" t="s">
        <v>425</v>
      </c>
      <c r="C116" s="9">
        <v>34000</v>
      </c>
      <c r="D116" s="9">
        <v>0</v>
      </c>
      <c r="E116" s="9">
        <f t="shared" si="6"/>
        <v>34000</v>
      </c>
      <c r="F116" s="9">
        <v>0</v>
      </c>
      <c r="G116" s="9">
        <v>0</v>
      </c>
      <c r="H116" s="92">
        <f t="shared" si="7"/>
        <v>34000</v>
      </c>
    </row>
    <row r="117" spans="2:8" ht="12.75">
      <c r="B117" s="130" t="s">
        <v>424</v>
      </c>
      <c r="C117" s="9">
        <v>679952943.78</v>
      </c>
      <c r="D117" s="9">
        <v>-168775906.65</v>
      </c>
      <c r="E117" s="9">
        <f t="shared" si="6"/>
        <v>511177037.13</v>
      </c>
      <c r="F117" s="9">
        <v>0</v>
      </c>
      <c r="G117" s="9">
        <v>0</v>
      </c>
      <c r="H117" s="92">
        <f t="shared" si="7"/>
        <v>511177037.13</v>
      </c>
    </row>
    <row r="118" spans="2:8" ht="12.75">
      <c r="B118" s="130" t="s">
        <v>423</v>
      </c>
      <c r="C118" s="9">
        <v>39000</v>
      </c>
      <c r="D118" s="9">
        <v>3199925.01</v>
      </c>
      <c r="E118" s="9">
        <f t="shared" si="6"/>
        <v>3238925.01</v>
      </c>
      <c r="F118" s="9">
        <v>2899513.54</v>
      </c>
      <c r="G118" s="9">
        <v>2899513.54</v>
      </c>
      <c r="H118" s="92">
        <f t="shared" si="7"/>
        <v>339411.46999999974</v>
      </c>
    </row>
    <row r="119" spans="2:8" ht="12.75">
      <c r="B119" s="130" t="s">
        <v>422</v>
      </c>
      <c r="C119" s="9">
        <v>120421729.01</v>
      </c>
      <c r="D119" s="9">
        <v>6965180.22</v>
      </c>
      <c r="E119" s="9">
        <f t="shared" si="6"/>
        <v>127386909.23</v>
      </c>
      <c r="F119" s="9">
        <v>52029984.2</v>
      </c>
      <c r="G119" s="9">
        <v>52029984.2</v>
      </c>
      <c r="H119" s="92">
        <f t="shared" si="7"/>
        <v>75356925.03</v>
      </c>
    </row>
    <row r="120" spans="2:8" ht="12.75">
      <c r="B120" s="130" t="s">
        <v>421</v>
      </c>
      <c r="C120" s="9">
        <v>3730579</v>
      </c>
      <c r="D120" s="9">
        <v>4429.48</v>
      </c>
      <c r="E120" s="9">
        <f t="shared" si="6"/>
        <v>3735008.48</v>
      </c>
      <c r="F120" s="9">
        <v>473505.33</v>
      </c>
      <c r="G120" s="9">
        <v>463297.33</v>
      </c>
      <c r="H120" s="92">
        <f t="shared" si="7"/>
        <v>3261503.15</v>
      </c>
    </row>
    <row r="121" spans="2:8" ht="12.75">
      <c r="B121" s="130" t="s">
        <v>420</v>
      </c>
      <c r="C121" s="9">
        <v>3607709</v>
      </c>
      <c r="D121" s="9">
        <v>159.16</v>
      </c>
      <c r="E121" s="9">
        <f t="shared" si="6"/>
        <v>3607868.16</v>
      </c>
      <c r="F121" s="9">
        <v>390406.77</v>
      </c>
      <c r="G121" s="9">
        <v>390406.77</v>
      </c>
      <c r="H121" s="92">
        <f t="shared" si="7"/>
        <v>3217461.39</v>
      </c>
    </row>
    <row r="122" spans="2:8" ht="12.75">
      <c r="B122" s="130" t="s">
        <v>419</v>
      </c>
      <c r="C122" s="9">
        <v>4114503</v>
      </c>
      <c r="D122" s="9">
        <v>-50404.96</v>
      </c>
      <c r="E122" s="9">
        <f t="shared" si="6"/>
        <v>4064098.04</v>
      </c>
      <c r="F122" s="9">
        <v>415668.87</v>
      </c>
      <c r="G122" s="9">
        <v>415668.87</v>
      </c>
      <c r="H122" s="92">
        <f t="shared" si="7"/>
        <v>3648429.17</v>
      </c>
    </row>
    <row r="123" spans="2:8" ht="12.75">
      <c r="B123" s="130" t="s">
        <v>418</v>
      </c>
      <c r="C123" s="9">
        <v>4265363</v>
      </c>
      <c r="D123" s="9">
        <v>-35501.52</v>
      </c>
      <c r="E123" s="9">
        <f t="shared" si="6"/>
        <v>4229861.48</v>
      </c>
      <c r="F123" s="9">
        <v>276202.46</v>
      </c>
      <c r="G123" s="9">
        <v>276202.46</v>
      </c>
      <c r="H123" s="92">
        <f t="shared" si="7"/>
        <v>3953659.0200000005</v>
      </c>
    </row>
    <row r="124" spans="2:8" ht="12.75">
      <c r="B124" s="130" t="s">
        <v>417</v>
      </c>
      <c r="C124" s="9">
        <v>4331307</v>
      </c>
      <c r="D124" s="9">
        <v>-980.52</v>
      </c>
      <c r="E124" s="9">
        <f t="shared" si="6"/>
        <v>4330326.48</v>
      </c>
      <c r="F124" s="9">
        <v>228438.38</v>
      </c>
      <c r="G124" s="9">
        <v>228438.38</v>
      </c>
      <c r="H124" s="92">
        <f t="shared" si="7"/>
        <v>4101888.1000000006</v>
      </c>
    </row>
    <row r="125" spans="2:8" ht="12.75">
      <c r="B125" s="130" t="s">
        <v>416</v>
      </c>
      <c r="C125" s="9">
        <v>3509326</v>
      </c>
      <c r="D125" s="9">
        <v>-12981.52</v>
      </c>
      <c r="E125" s="9">
        <f t="shared" si="6"/>
        <v>3496344.48</v>
      </c>
      <c r="F125" s="9">
        <v>315019.75</v>
      </c>
      <c r="G125" s="9">
        <v>315019.75</v>
      </c>
      <c r="H125" s="92">
        <f t="shared" si="7"/>
        <v>3181324.73</v>
      </c>
    </row>
    <row r="126" spans="2:8" ht="12.75">
      <c r="B126" s="130" t="s">
        <v>415</v>
      </c>
      <c r="C126" s="9">
        <v>946897772.23</v>
      </c>
      <c r="D126" s="9">
        <v>13009174.37</v>
      </c>
      <c r="E126" s="9">
        <f t="shared" si="6"/>
        <v>959906946.6</v>
      </c>
      <c r="F126" s="9">
        <v>518956135.7</v>
      </c>
      <c r="G126" s="9">
        <v>518956135.7</v>
      </c>
      <c r="H126" s="92">
        <f t="shared" si="7"/>
        <v>440950810.90000004</v>
      </c>
    </row>
    <row r="127" spans="2:8" ht="12.75">
      <c r="B127" s="130" t="s">
        <v>414</v>
      </c>
      <c r="C127" s="9">
        <v>476999256.71</v>
      </c>
      <c r="D127" s="9">
        <v>24566870.19</v>
      </c>
      <c r="E127" s="9">
        <f t="shared" si="6"/>
        <v>501566126.9</v>
      </c>
      <c r="F127" s="9">
        <v>276668517.7</v>
      </c>
      <c r="G127" s="9">
        <v>276668517.7</v>
      </c>
      <c r="H127" s="92">
        <f t="shared" si="7"/>
        <v>224897609.2</v>
      </c>
    </row>
    <row r="128" spans="2:8" ht="12.75">
      <c r="B128" s="130" t="s">
        <v>413</v>
      </c>
      <c r="C128" s="9">
        <v>446350278.91</v>
      </c>
      <c r="D128" s="9">
        <v>28956613.56</v>
      </c>
      <c r="E128" s="9">
        <f t="shared" si="6"/>
        <v>475306892.47</v>
      </c>
      <c r="F128" s="9">
        <v>260464042.45</v>
      </c>
      <c r="G128" s="9">
        <v>260464042.45</v>
      </c>
      <c r="H128" s="92">
        <f t="shared" si="7"/>
        <v>214842850.02000004</v>
      </c>
    </row>
    <row r="129" spans="2:8" ht="12.75">
      <c r="B129" s="130" t="s">
        <v>412</v>
      </c>
      <c r="C129" s="9">
        <v>962878610.5</v>
      </c>
      <c r="D129" s="9">
        <v>587692.98</v>
      </c>
      <c r="E129" s="9">
        <f t="shared" si="6"/>
        <v>963466303.48</v>
      </c>
      <c r="F129" s="9">
        <v>500066685.36</v>
      </c>
      <c r="G129" s="9">
        <v>500066685.36</v>
      </c>
      <c r="H129" s="92">
        <f t="shared" si="7"/>
        <v>463399618.12</v>
      </c>
    </row>
    <row r="130" spans="2:8" ht="12.75">
      <c r="B130" s="130" t="s">
        <v>411</v>
      </c>
      <c r="C130" s="9">
        <v>745000</v>
      </c>
      <c r="D130" s="9">
        <v>16871276.46</v>
      </c>
      <c r="E130" s="9">
        <f t="shared" si="6"/>
        <v>17616276.46</v>
      </c>
      <c r="F130" s="9">
        <v>14805002.72</v>
      </c>
      <c r="G130" s="9">
        <v>14805002.72</v>
      </c>
      <c r="H130" s="92">
        <f t="shared" si="7"/>
        <v>2811273.74</v>
      </c>
    </row>
    <row r="131" spans="2:8" ht="12.75">
      <c r="B131" s="130" t="s">
        <v>410</v>
      </c>
      <c r="C131" s="9">
        <v>82707842.1</v>
      </c>
      <c r="D131" s="9">
        <v>2173362.38</v>
      </c>
      <c r="E131" s="9">
        <f t="shared" si="6"/>
        <v>84881204.47999999</v>
      </c>
      <c r="F131" s="9">
        <v>21248938.8</v>
      </c>
      <c r="G131" s="9">
        <v>21248938.8</v>
      </c>
      <c r="H131" s="92">
        <f t="shared" si="7"/>
        <v>63632265.67999999</v>
      </c>
    </row>
    <row r="132" spans="2:8" ht="12.75">
      <c r="B132" s="130" t="s">
        <v>409</v>
      </c>
      <c r="C132" s="9">
        <v>646570</v>
      </c>
      <c r="D132" s="9">
        <v>54410.43</v>
      </c>
      <c r="E132" s="9">
        <f t="shared" si="6"/>
        <v>700980.43</v>
      </c>
      <c r="F132" s="9">
        <v>41253.58</v>
      </c>
      <c r="G132" s="9">
        <v>41253.58</v>
      </c>
      <c r="H132" s="92">
        <f t="shared" si="7"/>
        <v>659726.8500000001</v>
      </c>
    </row>
    <row r="133" spans="2:8" ht="12.75">
      <c r="B133" s="130" t="s">
        <v>408</v>
      </c>
      <c r="C133" s="9">
        <v>1960517836.27</v>
      </c>
      <c r="D133" s="9">
        <v>-429694263.19</v>
      </c>
      <c r="E133" s="9">
        <f t="shared" si="6"/>
        <v>1530823573.08</v>
      </c>
      <c r="F133" s="9">
        <v>1247729350.85</v>
      </c>
      <c r="G133" s="9">
        <v>1247729350.85</v>
      </c>
      <c r="H133" s="92">
        <f t="shared" si="7"/>
        <v>283094222.23</v>
      </c>
    </row>
    <row r="134" spans="2:8" ht="12.75">
      <c r="B134" s="130" t="s">
        <v>407</v>
      </c>
      <c r="C134" s="9">
        <v>3335292</v>
      </c>
      <c r="D134" s="9">
        <v>-28332.5</v>
      </c>
      <c r="E134" s="9">
        <f t="shared" si="6"/>
        <v>3306959.5</v>
      </c>
      <c r="F134" s="9">
        <v>439100.78</v>
      </c>
      <c r="G134" s="9">
        <v>439100.78</v>
      </c>
      <c r="H134" s="92">
        <f t="shared" si="7"/>
        <v>2867858.7199999997</v>
      </c>
    </row>
    <row r="135" spans="2:8" ht="12.75">
      <c r="B135" s="130" t="s">
        <v>406</v>
      </c>
      <c r="C135" s="9">
        <v>3333115</v>
      </c>
      <c r="D135" s="9">
        <v>-40152.24</v>
      </c>
      <c r="E135" s="9">
        <f t="shared" si="6"/>
        <v>3292962.76</v>
      </c>
      <c r="F135" s="9">
        <v>438379.45</v>
      </c>
      <c r="G135" s="9">
        <v>438379.45</v>
      </c>
      <c r="H135" s="92">
        <f t="shared" si="7"/>
        <v>2854583.3099999996</v>
      </c>
    </row>
    <row r="136" spans="2:8" ht="25.5">
      <c r="B136" s="130" t="s">
        <v>405</v>
      </c>
      <c r="C136" s="9">
        <v>3350615</v>
      </c>
      <c r="D136" s="9">
        <v>-33332.5</v>
      </c>
      <c r="E136" s="9">
        <f t="shared" si="6"/>
        <v>3317282.5</v>
      </c>
      <c r="F136" s="9">
        <v>434071.64</v>
      </c>
      <c r="G136" s="9">
        <v>434071.64</v>
      </c>
      <c r="H136" s="92">
        <f t="shared" si="7"/>
        <v>2883210.86</v>
      </c>
    </row>
    <row r="137" spans="2:8" ht="12.75">
      <c r="B137" s="130" t="s">
        <v>404</v>
      </c>
      <c r="C137" s="9">
        <v>3329615</v>
      </c>
      <c r="D137" s="9">
        <v>-8332.5</v>
      </c>
      <c r="E137" s="9">
        <f t="shared" si="6"/>
        <v>3321282.5</v>
      </c>
      <c r="F137" s="9">
        <v>452028.87</v>
      </c>
      <c r="G137" s="9">
        <v>452028.87</v>
      </c>
      <c r="H137" s="92">
        <f t="shared" si="7"/>
        <v>2869253.63</v>
      </c>
    </row>
    <row r="138" spans="2:8" ht="12.75">
      <c r="B138" s="130" t="s">
        <v>403</v>
      </c>
      <c r="C138" s="9">
        <v>3332292</v>
      </c>
      <c r="D138" s="9">
        <v>-8332.5</v>
      </c>
      <c r="E138" s="9">
        <f t="shared" si="6"/>
        <v>3323959.5</v>
      </c>
      <c r="F138" s="9">
        <v>450504.84</v>
      </c>
      <c r="G138" s="9">
        <v>450504.84</v>
      </c>
      <c r="H138" s="92">
        <f t="shared" si="7"/>
        <v>2873454.66</v>
      </c>
    </row>
    <row r="139" spans="2:8" ht="12.75">
      <c r="B139" s="130" t="s">
        <v>402</v>
      </c>
      <c r="C139" s="9">
        <v>3752220</v>
      </c>
      <c r="D139" s="9">
        <v>13682.39</v>
      </c>
      <c r="E139" s="9">
        <f t="shared" si="6"/>
        <v>3765902.39</v>
      </c>
      <c r="F139" s="9">
        <v>490781.63</v>
      </c>
      <c r="G139" s="9">
        <v>490781.63</v>
      </c>
      <c r="H139" s="92">
        <f t="shared" si="7"/>
        <v>3275120.7600000002</v>
      </c>
    </row>
    <row r="140" spans="2:8" ht="12.75">
      <c r="B140" s="130" t="s">
        <v>401</v>
      </c>
      <c r="C140" s="9">
        <v>6543475</v>
      </c>
      <c r="D140" s="9">
        <v>25776.94</v>
      </c>
      <c r="E140" s="9">
        <f t="shared" si="6"/>
        <v>6569251.94</v>
      </c>
      <c r="F140" s="9">
        <v>1391702.06</v>
      </c>
      <c r="G140" s="9">
        <v>1156625.02</v>
      </c>
      <c r="H140" s="92">
        <f t="shared" si="7"/>
        <v>5177549.880000001</v>
      </c>
    </row>
    <row r="141" spans="2:8" ht="12.75">
      <c r="B141" s="130" t="s">
        <v>400</v>
      </c>
      <c r="C141" s="9">
        <v>70267105.2</v>
      </c>
      <c r="D141" s="9">
        <v>3466603.15</v>
      </c>
      <c r="E141" s="9">
        <f t="shared" si="6"/>
        <v>73733708.35000001</v>
      </c>
      <c r="F141" s="9">
        <v>31892059.74</v>
      </c>
      <c r="G141" s="9">
        <v>31892059.74</v>
      </c>
      <c r="H141" s="92">
        <f t="shared" si="7"/>
        <v>41841648.610000014</v>
      </c>
    </row>
    <row r="142" spans="2:8" ht="12.75">
      <c r="B142" s="130" t="s">
        <v>399</v>
      </c>
      <c r="C142" s="9">
        <v>160502358.06</v>
      </c>
      <c r="D142" s="9">
        <v>19384393.8</v>
      </c>
      <c r="E142" s="9">
        <f t="shared" si="6"/>
        <v>179886751.86</v>
      </c>
      <c r="F142" s="9">
        <v>94770276.46</v>
      </c>
      <c r="G142" s="9">
        <v>94770276.46</v>
      </c>
      <c r="H142" s="92">
        <f t="shared" si="7"/>
        <v>85116475.40000002</v>
      </c>
    </row>
    <row r="143" spans="2:8" ht="12.75">
      <c r="B143" s="130" t="s">
        <v>398</v>
      </c>
      <c r="C143" s="9">
        <v>10000</v>
      </c>
      <c r="D143" s="9">
        <v>0</v>
      </c>
      <c r="E143" s="9">
        <f t="shared" si="6"/>
        <v>10000</v>
      </c>
      <c r="F143" s="9">
        <v>6384.16</v>
      </c>
      <c r="G143" s="9">
        <v>6384.16</v>
      </c>
      <c r="H143" s="92">
        <f t="shared" si="7"/>
        <v>3615.84</v>
      </c>
    </row>
    <row r="144" spans="2:8" ht="12.75">
      <c r="B144" s="130" t="s">
        <v>397</v>
      </c>
      <c r="C144" s="9">
        <v>17500</v>
      </c>
      <c r="D144" s="9">
        <v>0</v>
      </c>
      <c r="E144" s="9">
        <f t="shared" si="6"/>
        <v>17500</v>
      </c>
      <c r="F144" s="9">
        <v>6394.27</v>
      </c>
      <c r="G144" s="9">
        <v>6394.27</v>
      </c>
      <c r="H144" s="92">
        <f t="shared" si="7"/>
        <v>11105.73</v>
      </c>
    </row>
    <row r="145" spans="2:8" ht="12.75">
      <c r="B145" s="130" t="s">
        <v>396</v>
      </c>
      <c r="C145" s="9">
        <v>21725618</v>
      </c>
      <c r="D145" s="9">
        <v>-147055.22</v>
      </c>
      <c r="E145" s="9">
        <f t="shared" si="6"/>
        <v>21578562.78</v>
      </c>
      <c r="F145" s="9">
        <v>3358092.97</v>
      </c>
      <c r="G145" s="9">
        <v>3358092.97</v>
      </c>
      <c r="H145" s="92">
        <f t="shared" si="7"/>
        <v>18220469.810000002</v>
      </c>
    </row>
    <row r="146" spans="2:8" ht="12.75">
      <c r="B146" s="130" t="s">
        <v>395</v>
      </c>
      <c r="C146" s="9">
        <v>34000</v>
      </c>
      <c r="D146" s="9">
        <v>0</v>
      </c>
      <c r="E146" s="9">
        <f t="shared" si="6"/>
        <v>34000</v>
      </c>
      <c r="F146" s="9">
        <v>15968.32</v>
      </c>
      <c r="G146" s="9">
        <v>15968.32</v>
      </c>
      <c r="H146" s="92">
        <f t="shared" si="7"/>
        <v>18031.68</v>
      </c>
    </row>
    <row r="147" spans="2:8" ht="12.75">
      <c r="B147" s="130" t="s">
        <v>394</v>
      </c>
      <c r="C147" s="9">
        <v>0</v>
      </c>
      <c r="D147" s="9">
        <v>8789.16</v>
      </c>
      <c r="E147" s="9">
        <f t="shared" si="6"/>
        <v>8789.16</v>
      </c>
      <c r="F147" s="9">
        <v>6392.26</v>
      </c>
      <c r="G147" s="9">
        <v>6392.26</v>
      </c>
      <c r="H147" s="92">
        <f t="shared" si="7"/>
        <v>2396.8999999999996</v>
      </c>
    </row>
    <row r="148" spans="2:8" ht="12.75">
      <c r="B148" s="130" t="s">
        <v>393</v>
      </c>
      <c r="C148" s="9">
        <v>0</v>
      </c>
      <c r="D148" s="9">
        <v>4486278.06</v>
      </c>
      <c r="E148" s="9">
        <f aca="true" t="shared" si="8" ref="E148:E156">C148+D148</f>
        <v>4486278.06</v>
      </c>
      <c r="F148" s="9">
        <v>1262091.03</v>
      </c>
      <c r="G148" s="9">
        <v>1262091.03</v>
      </c>
      <c r="H148" s="92">
        <f aca="true" t="shared" si="9" ref="H148:H156">E148-F148</f>
        <v>3224187.0299999993</v>
      </c>
    </row>
    <row r="149" spans="2:8" ht="12.75">
      <c r="B149" s="130" t="s">
        <v>732</v>
      </c>
      <c r="C149" s="9">
        <v>0</v>
      </c>
      <c r="D149" s="9">
        <v>17494714.13</v>
      </c>
      <c r="E149" s="9">
        <f t="shared" si="8"/>
        <v>17494714.13</v>
      </c>
      <c r="F149" s="9">
        <v>5027551.36</v>
      </c>
      <c r="G149" s="9">
        <v>4892267.52</v>
      </c>
      <c r="H149" s="92">
        <f t="shared" si="9"/>
        <v>12467162.77</v>
      </c>
    </row>
    <row r="150" spans="2:8" ht="25.5">
      <c r="B150" s="130" t="s">
        <v>733</v>
      </c>
      <c r="C150" s="9">
        <v>0</v>
      </c>
      <c r="D150" s="9">
        <v>10037125</v>
      </c>
      <c r="E150" s="9">
        <f t="shared" si="8"/>
        <v>10037125</v>
      </c>
      <c r="F150" s="9">
        <v>1070016.27</v>
      </c>
      <c r="G150" s="9">
        <v>800929.93</v>
      </c>
      <c r="H150" s="92">
        <f t="shared" si="9"/>
        <v>8967108.73</v>
      </c>
    </row>
    <row r="151" spans="2:8" ht="25.5">
      <c r="B151" s="130" t="s">
        <v>734</v>
      </c>
      <c r="C151" s="9">
        <v>0</v>
      </c>
      <c r="D151" s="9">
        <v>11137199</v>
      </c>
      <c r="E151" s="9">
        <f t="shared" si="8"/>
        <v>11137199</v>
      </c>
      <c r="F151" s="9">
        <v>25772.93</v>
      </c>
      <c r="G151" s="9">
        <v>18543.04</v>
      </c>
      <c r="H151" s="92">
        <f t="shared" si="9"/>
        <v>11111426.07</v>
      </c>
    </row>
    <row r="152" spans="2:8" ht="12.75">
      <c r="B152" s="130" t="s">
        <v>737</v>
      </c>
      <c r="C152" s="9">
        <v>0</v>
      </c>
      <c r="D152" s="9">
        <v>2144075</v>
      </c>
      <c r="E152" s="9">
        <f t="shared" si="8"/>
        <v>2144075</v>
      </c>
      <c r="F152" s="9">
        <v>10530</v>
      </c>
      <c r="G152" s="9">
        <v>10530</v>
      </c>
      <c r="H152" s="92">
        <f t="shared" si="9"/>
        <v>2133545</v>
      </c>
    </row>
    <row r="153" spans="2:8" ht="25.5">
      <c r="B153" s="130" t="s">
        <v>738</v>
      </c>
      <c r="C153" s="9">
        <v>0</v>
      </c>
      <c r="D153" s="9">
        <v>2046787</v>
      </c>
      <c r="E153" s="9">
        <f t="shared" si="8"/>
        <v>2046787</v>
      </c>
      <c r="F153" s="9">
        <v>0</v>
      </c>
      <c r="G153" s="9">
        <v>0</v>
      </c>
      <c r="H153" s="92">
        <f t="shared" si="9"/>
        <v>2046787</v>
      </c>
    </row>
    <row r="154" spans="2:8" ht="25.5">
      <c r="B154" s="130" t="s">
        <v>739</v>
      </c>
      <c r="C154" s="9">
        <v>0</v>
      </c>
      <c r="D154" s="9">
        <v>1660617</v>
      </c>
      <c r="E154" s="9">
        <f t="shared" si="8"/>
        <v>1660617</v>
      </c>
      <c r="F154" s="9">
        <v>0</v>
      </c>
      <c r="G154" s="9">
        <v>0</v>
      </c>
      <c r="H154" s="92">
        <f t="shared" si="9"/>
        <v>1660617</v>
      </c>
    </row>
    <row r="155" spans="2:8" ht="25.5">
      <c r="B155" s="130" t="s">
        <v>740</v>
      </c>
      <c r="C155" s="9">
        <v>0</v>
      </c>
      <c r="D155" s="9">
        <v>13152480</v>
      </c>
      <c r="E155" s="9">
        <f t="shared" si="8"/>
        <v>13152480</v>
      </c>
      <c r="F155" s="9">
        <v>0</v>
      </c>
      <c r="G155" s="9">
        <v>0</v>
      </c>
      <c r="H155" s="92">
        <f t="shared" si="9"/>
        <v>13152480</v>
      </c>
    </row>
    <row r="156" spans="2:8" ht="25.5">
      <c r="B156" s="130" t="s">
        <v>741</v>
      </c>
      <c r="C156" s="9">
        <v>0</v>
      </c>
      <c r="D156" s="9">
        <v>2436790</v>
      </c>
      <c r="E156" s="9">
        <f t="shared" si="8"/>
        <v>2436790</v>
      </c>
      <c r="F156" s="9">
        <v>0</v>
      </c>
      <c r="G156" s="9">
        <v>0</v>
      </c>
      <c r="H156" s="92">
        <f t="shared" si="9"/>
        <v>2436790</v>
      </c>
    </row>
    <row r="157" spans="2:8" ht="12.75">
      <c r="B157" s="130"/>
      <c r="C157" s="9"/>
      <c r="D157" s="9"/>
      <c r="E157" s="9"/>
      <c r="F157" s="9"/>
      <c r="G157" s="9"/>
      <c r="H157" s="92"/>
    </row>
    <row r="158" spans="2:8" ht="12.75">
      <c r="B158" s="129" t="s">
        <v>311</v>
      </c>
      <c r="C158" s="7">
        <f aca="true" t="shared" si="10" ref="C158:H158">C9+C83</f>
        <v>6875745796</v>
      </c>
      <c r="D158" s="7">
        <f t="shared" si="10"/>
        <v>64596065.19000016</v>
      </c>
      <c r="E158" s="7">
        <f t="shared" si="10"/>
        <v>6940341861.19</v>
      </c>
      <c r="F158" s="7">
        <f t="shared" si="10"/>
        <v>3845936754.59</v>
      </c>
      <c r="G158" s="7">
        <f t="shared" si="10"/>
        <v>3844902037.29</v>
      </c>
      <c r="H158" s="7">
        <f t="shared" si="10"/>
        <v>3094405106.6000004</v>
      </c>
    </row>
    <row r="159" spans="2:8" ht="13.5" thickBot="1">
      <c r="B159" s="128"/>
      <c r="C159" s="19"/>
      <c r="D159" s="19"/>
      <c r="E159" s="19"/>
      <c r="F159" s="19"/>
      <c r="G159" s="19"/>
      <c r="H159" s="19"/>
    </row>
    <row r="1422" spans="2:8" ht="12.75">
      <c r="B1422" s="127"/>
      <c r="C1422" s="127"/>
      <c r="D1422" s="127"/>
      <c r="E1422" s="127"/>
      <c r="F1422" s="127"/>
      <c r="G1422" s="127"/>
      <c r="H1422" s="127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58" r:id="rId3"/>
  <rowBreaks count="1" manualBreakCount="1">
    <brk id="87" max="7" man="1"/>
  </rowBreaks>
  <legacyDrawing r:id="rId2"/>
  <oleObjects>
    <oleObject progId="Excel.Sheet.12" shapeId="1460186" r:id="rId1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97"/>
  <sheetViews>
    <sheetView view="pageBreakPreview" zoomScale="60" zoomScalePageLayoutView="0" workbookViewId="0" topLeftCell="A1">
      <pane ySplit="9" topLeftCell="A61" activePane="bottomLeft" state="frozen"/>
      <selection pane="topLeft" activeCell="A1" sqref="A1"/>
      <selection pane="bottomLeft" activeCell="L104" sqref="L104"/>
    </sheetView>
  </sheetViews>
  <sheetFormatPr defaultColWidth="11.00390625" defaultRowHeight="15"/>
  <cols>
    <col min="1" max="1" width="78.00390625" style="1" bestFit="1" customWidth="1"/>
    <col min="2" max="2" width="18.421875" style="1" bestFit="1" customWidth="1"/>
    <col min="3" max="3" width="17.57421875" style="1" bestFit="1" customWidth="1"/>
    <col min="4" max="4" width="18.421875" style="1" bestFit="1" customWidth="1"/>
    <col min="5" max="5" width="18.00390625" style="1" bestFit="1" customWidth="1"/>
    <col min="6" max="6" width="18.421875" style="1" bestFit="1" customWidth="1"/>
    <col min="7" max="7" width="19.140625" style="1" bestFit="1" customWidth="1"/>
    <col min="8" max="16384" width="11.00390625" style="1" customWidth="1"/>
  </cols>
  <sheetData>
    <row r="1" ht="13.5" thickBot="1"/>
    <row r="2" spans="1:7" ht="12.75">
      <c r="A2" s="317" t="s">
        <v>120</v>
      </c>
      <c r="B2" s="318"/>
      <c r="C2" s="318"/>
      <c r="D2" s="318"/>
      <c r="E2" s="318"/>
      <c r="F2" s="318"/>
      <c r="G2" s="358"/>
    </row>
    <row r="3" spans="1:7" ht="12.75">
      <c r="A3" s="342" t="s">
        <v>392</v>
      </c>
      <c r="B3" s="343"/>
      <c r="C3" s="343"/>
      <c r="D3" s="343"/>
      <c r="E3" s="343"/>
      <c r="F3" s="343"/>
      <c r="G3" s="359"/>
    </row>
    <row r="4" spans="1:7" ht="12.75">
      <c r="A4" s="342" t="s">
        <v>495</v>
      </c>
      <c r="B4" s="343"/>
      <c r="C4" s="343"/>
      <c r="D4" s="343"/>
      <c r="E4" s="343"/>
      <c r="F4" s="343"/>
      <c r="G4" s="359"/>
    </row>
    <row r="5" spans="1:7" ht="12.75">
      <c r="A5" s="342" t="s">
        <v>736</v>
      </c>
      <c r="B5" s="343"/>
      <c r="C5" s="343"/>
      <c r="D5" s="343"/>
      <c r="E5" s="343"/>
      <c r="F5" s="343"/>
      <c r="G5" s="359"/>
    </row>
    <row r="6" spans="1:7" ht="13.5" thickBot="1">
      <c r="A6" s="345" t="s">
        <v>1</v>
      </c>
      <c r="B6" s="346"/>
      <c r="C6" s="346"/>
      <c r="D6" s="346"/>
      <c r="E6" s="346"/>
      <c r="F6" s="346"/>
      <c r="G6" s="360"/>
    </row>
    <row r="7" spans="1:7" ht="15.75" customHeight="1">
      <c r="A7" s="317" t="s">
        <v>2</v>
      </c>
      <c r="B7" s="366" t="s">
        <v>390</v>
      </c>
      <c r="C7" s="367"/>
      <c r="D7" s="367"/>
      <c r="E7" s="367"/>
      <c r="F7" s="368"/>
      <c r="G7" s="350" t="s">
        <v>389</v>
      </c>
    </row>
    <row r="8" spans="1:7" ht="15.75" customHeight="1" thickBot="1">
      <c r="A8" s="342"/>
      <c r="B8" s="323"/>
      <c r="C8" s="324"/>
      <c r="D8" s="324"/>
      <c r="E8" s="324"/>
      <c r="F8" s="325"/>
      <c r="G8" s="369"/>
    </row>
    <row r="9" spans="1:7" ht="48.75" customHeight="1" thickBot="1">
      <c r="A9" s="345"/>
      <c r="B9" s="145" t="s">
        <v>240</v>
      </c>
      <c r="C9" s="313" t="s">
        <v>388</v>
      </c>
      <c r="D9" s="313" t="s">
        <v>387</v>
      </c>
      <c r="E9" s="313" t="s">
        <v>210</v>
      </c>
      <c r="F9" s="313" t="s">
        <v>208</v>
      </c>
      <c r="G9" s="351"/>
    </row>
    <row r="10" spans="1:7" ht="12.75">
      <c r="A10" s="144"/>
      <c r="B10" s="143"/>
      <c r="C10" s="143"/>
      <c r="D10" s="143"/>
      <c r="E10" s="143"/>
      <c r="F10" s="143"/>
      <c r="G10" s="143"/>
    </row>
    <row r="11" spans="1:7" ht="12.75">
      <c r="A11" s="138" t="s">
        <v>494</v>
      </c>
      <c r="B11" s="59">
        <f aca="true" t="shared" si="0" ref="B11:G11">B12+B23+B33+B45</f>
        <v>321486830</v>
      </c>
      <c r="C11" s="59">
        <f t="shared" si="0"/>
        <v>0</v>
      </c>
      <c r="D11" s="59">
        <f t="shared" si="0"/>
        <v>321486830</v>
      </c>
      <c r="E11" s="59">
        <f t="shared" si="0"/>
        <v>126307801.36</v>
      </c>
      <c r="F11" s="59">
        <f t="shared" si="0"/>
        <v>125950646.17</v>
      </c>
      <c r="G11" s="59">
        <f t="shared" si="0"/>
        <v>195179028.64</v>
      </c>
    </row>
    <row r="12" spans="1:7" ht="12.75">
      <c r="A12" s="138" t="s">
        <v>492</v>
      </c>
      <c r="B12" s="59">
        <f>SUM(B13:B20)</f>
        <v>0</v>
      </c>
      <c r="C12" s="59">
        <f>SUM(C13:C20)</f>
        <v>0</v>
      </c>
      <c r="D12" s="59">
        <f>SUM(D13:D20)</f>
        <v>0</v>
      </c>
      <c r="E12" s="59">
        <f>SUM(E13:E20)</f>
        <v>0</v>
      </c>
      <c r="F12" s="59">
        <f>SUM(F13:F20)</f>
        <v>0</v>
      </c>
      <c r="G12" s="59">
        <f>D12-E12</f>
        <v>0</v>
      </c>
    </row>
    <row r="13" spans="1:7" ht="12.75">
      <c r="A13" s="140" t="s">
        <v>491</v>
      </c>
      <c r="B13" s="62"/>
      <c r="C13" s="62"/>
      <c r="D13" s="62">
        <f>B13+C13</f>
        <v>0</v>
      </c>
      <c r="E13" s="62"/>
      <c r="F13" s="62"/>
      <c r="G13" s="62">
        <f aca="true" t="shared" si="1" ref="G13:G20">D13-E13</f>
        <v>0</v>
      </c>
    </row>
    <row r="14" spans="1:7" ht="12.75">
      <c r="A14" s="140" t="s">
        <v>490</v>
      </c>
      <c r="B14" s="62"/>
      <c r="C14" s="62"/>
      <c r="D14" s="62">
        <f aca="true" t="shared" si="2" ref="D14:D20">B14+C14</f>
        <v>0</v>
      </c>
      <c r="E14" s="62"/>
      <c r="F14" s="62"/>
      <c r="G14" s="62">
        <f t="shared" si="1"/>
        <v>0</v>
      </c>
    </row>
    <row r="15" spans="1:7" ht="12.75">
      <c r="A15" s="140" t="s">
        <v>489</v>
      </c>
      <c r="B15" s="62"/>
      <c r="C15" s="62"/>
      <c r="D15" s="62">
        <f t="shared" si="2"/>
        <v>0</v>
      </c>
      <c r="E15" s="62"/>
      <c r="F15" s="62"/>
      <c r="G15" s="62">
        <f t="shared" si="1"/>
        <v>0</v>
      </c>
    </row>
    <row r="16" spans="1:7" ht="12.75">
      <c r="A16" s="140" t="s">
        <v>488</v>
      </c>
      <c r="B16" s="62"/>
      <c r="C16" s="62"/>
      <c r="D16" s="62">
        <f t="shared" si="2"/>
        <v>0</v>
      </c>
      <c r="E16" s="62"/>
      <c r="F16" s="62"/>
      <c r="G16" s="62">
        <f t="shared" si="1"/>
        <v>0</v>
      </c>
    </row>
    <row r="17" spans="1:7" ht="12.75">
      <c r="A17" s="140" t="s">
        <v>487</v>
      </c>
      <c r="B17" s="62"/>
      <c r="C17" s="62"/>
      <c r="D17" s="62">
        <f t="shared" si="2"/>
        <v>0</v>
      </c>
      <c r="E17" s="62"/>
      <c r="F17" s="62"/>
      <c r="G17" s="62">
        <f t="shared" si="1"/>
        <v>0</v>
      </c>
    </row>
    <row r="18" spans="1:7" ht="12.75">
      <c r="A18" s="140" t="s">
        <v>486</v>
      </c>
      <c r="B18" s="62"/>
      <c r="C18" s="62"/>
      <c r="D18" s="62">
        <f t="shared" si="2"/>
        <v>0</v>
      </c>
      <c r="E18" s="62"/>
      <c r="F18" s="62"/>
      <c r="G18" s="62">
        <f t="shared" si="1"/>
        <v>0</v>
      </c>
    </row>
    <row r="19" spans="1:7" ht="12.75">
      <c r="A19" s="140" t="s">
        <v>485</v>
      </c>
      <c r="B19" s="62"/>
      <c r="C19" s="62"/>
      <c r="D19" s="62">
        <f t="shared" si="2"/>
        <v>0</v>
      </c>
      <c r="E19" s="62"/>
      <c r="F19" s="62"/>
      <c r="G19" s="62">
        <f t="shared" si="1"/>
        <v>0</v>
      </c>
    </row>
    <row r="20" spans="1:7" ht="12.75">
      <c r="A20" s="140" t="s">
        <v>484</v>
      </c>
      <c r="B20" s="62"/>
      <c r="C20" s="62"/>
      <c r="D20" s="62">
        <f t="shared" si="2"/>
        <v>0</v>
      </c>
      <c r="E20" s="62"/>
      <c r="F20" s="62"/>
      <c r="G20" s="62">
        <f t="shared" si="1"/>
        <v>0</v>
      </c>
    </row>
    <row r="21" spans="1:7" ht="12.75">
      <c r="A21" s="140"/>
      <c r="B21" s="62"/>
      <c r="C21" s="62"/>
      <c r="D21" s="62"/>
      <c r="E21" s="62"/>
      <c r="F21" s="62"/>
      <c r="G21" s="62"/>
    </row>
    <row r="22" spans="1:7" ht="12.75">
      <c r="A22" s="139"/>
      <c r="B22" s="62"/>
      <c r="C22" s="62"/>
      <c r="D22" s="62"/>
      <c r="E22" s="62"/>
      <c r="F22" s="62"/>
      <c r="G22" s="62"/>
    </row>
    <row r="23" spans="1:7" ht="12.75">
      <c r="A23" s="138" t="s">
        <v>483</v>
      </c>
      <c r="B23" s="59">
        <f>SUM(B24:B30)</f>
        <v>321486830</v>
      </c>
      <c r="C23" s="59">
        <f>SUM(C24:C30)</f>
        <v>0</v>
      </c>
      <c r="D23" s="59">
        <f>SUM(D24:D30)</f>
        <v>321486830</v>
      </c>
      <c r="E23" s="59">
        <f>SUM(E24:E30)</f>
        <v>126307801.36</v>
      </c>
      <c r="F23" s="59">
        <f>SUM(F24:F30)</f>
        <v>125950646.17</v>
      </c>
      <c r="G23" s="59">
        <f aca="true" t="shared" si="3" ref="G23:G30">D23-E23</f>
        <v>195179028.64</v>
      </c>
    </row>
    <row r="24" spans="1:7" ht="12.75">
      <c r="A24" s="140" t="s">
        <v>482</v>
      </c>
      <c r="B24" s="62"/>
      <c r="C24" s="62"/>
      <c r="D24" s="62">
        <f>B24+C24</f>
        <v>0</v>
      </c>
      <c r="E24" s="62"/>
      <c r="F24" s="62"/>
      <c r="G24" s="62">
        <f t="shared" si="3"/>
        <v>0</v>
      </c>
    </row>
    <row r="25" spans="1:7" ht="12.75">
      <c r="A25" s="140" t="s">
        <v>481</v>
      </c>
      <c r="B25" s="62"/>
      <c r="C25" s="62"/>
      <c r="D25" s="62">
        <f aca="true" t="shared" si="4" ref="D25:D30">B25+C25</f>
        <v>0</v>
      </c>
      <c r="E25" s="62"/>
      <c r="F25" s="62"/>
      <c r="G25" s="62">
        <f t="shared" si="3"/>
        <v>0</v>
      </c>
    </row>
    <row r="26" spans="1:7" ht="12.75">
      <c r="A26" s="140" t="s">
        <v>480</v>
      </c>
      <c r="B26" s="62"/>
      <c r="C26" s="62"/>
      <c r="D26" s="62">
        <f t="shared" si="4"/>
        <v>0</v>
      </c>
      <c r="E26" s="62"/>
      <c r="F26" s="62"/>
      <c r="G26" s="62">
        <f t="shared" si="3"/>
        <v>0</v>
      </c>
    </row>
    <row r="27" spans="1:7" ht="12.75">
      <c r="A27" s="140" t="s">
        <v>479</v>
      </c>
      <c r="B27" s="62"/>
      <c r="C27" s="62"/>
      <c r="D27" s="62">
        <f t="shared" si="4"/>
        <v>0</v>
      </c>
      <c r="E27" s="62"/>
      <c r="F27" s="62"/>
      <c r="G27" s="62">
        <f t="shared" si="3"/>
        <v>0</v>
      </c>
    </row>
    <row r="28" spans="1:7" ht="12.75">
      <c r="A28" s="140" t="s">
        <v>478</v>
      </c>
      <c r="B28" s="62">
        <v>321486830</v>
      </c>
      <c r="C28" s="62">
        <v>0</v>
      </c>
      <c r="D28" s="62">
        <f t="shared" si="4"/>
        <v>321486830</v>
      </c>
      <c r="E28" s="62">
        <v>126307801.36</v>
      </c>
      <c r="F28" s="62">
        <v>125950646.17</v>
      </c>
      <c r="G28" s="62">
        <f t="shared" si="3"/>
        <v>195179028.64</v>
      </c>
    </row>
    <row r="29" spans="1:7" ht="12.75">
      <c r="A29" s="140" t="s">
        <v>477</v>
      </c>
      <c r="B29" s="62"/>
      <c r="C29" s="62"/>
      <c r="D29" s="62">
        <f t="shared" si="4"/>
        <v>0</v>
      </c>
      <c r="E29" s="62"/>
      <c r="F29" s="62"/>
      <c r="G29" s="62">
        <f t="shared" si="3"/>
        <v>0</v>
      </c>
    </row>
    <row r="30" spans="1:7" ht="12.75">
      <c r="A30" s="140" t="s">
        <v>476</v>
      </c>
      <c r="B30" s="62"/>
      <c r="C30" s="62"/>
      <c r="D30" s="62">
        <f t="shared" si="4"/>
        <v>0</v>
      </c>
      <c r="E30" s="62"/>
      <c r="F30" s="62"/>
      <c r="G30" s="62">
        <f t="shared" si="3"/>
        <v>0</v>
      </c>
    </row>
    <row r="31" spans="1:7" ht="12.75">
      <c r="A31" s="140"/>
      <c r="B31" s="62"/>
      <c r="C31" s="62"/>
      <c r="D31" s="62"/>
      <c r="E31" s="62"/>
      <c r="F31" s="62"/>
      <c r="G31" s="62"/>
    </row>
    <row r="32" spans="1:7" ht="12.75">
      <c r="A32" s="139"/>
      <c r="B32" s="62"/>
      <c r="C32" s="62"/>
      <c r="D32" s="62"/>
      <c r="E32" s="62"/>
      <c r="F32" s="62"/>
      <c r="G32" s="62"/>
    </row>
    <row r="33" spans="1:7" ht="12.75">
      <c r="A33" s="138" t="s">
        <v>475</v>
      </c>
      <c r="B33" s="59">
        <f>SUM(B34:B42)</f>
        <v>0</v>
      </c>
      <c r="C33" s="59">
        <f>SUM(C34:C42)</f>
        <v>0</v>
      </c>
      <c r="D33" s="59">
        <f>SUM(D34:D42)</f>
        <v>0</v>
      </c>
      <c r="E33" s="59">
        <f>SUM(E34:E42)</f>
        <v>0</v>
      </c>
      <c r="F33" s="59">
        <f>SUM(F34:F42)</f>
        <v>0</v>
      </c>
      <c r="G33" s="59">
        <f aca="true" t="shared" si="5" ref="G33:G42">D33-E33</f>
        <v>0</v>
      </c>
    </row>
    <row r="34" spans="1:7" ht="12.75">
      <c r="A34" s="140" t="s">
        <v>474</v>
      </c>
      <c r="B34" s="62"/>
      <c r="C34" s="62"/>
      <c r="D34" s="62">
        <f>B34+C34</f>
        <v>0</v>
      </c>
      <c r="E34" s="62"/>
      <c r="F34" s="62"/>
      <c r="G34" s="62">
        <f t="shared" si="5"/>
        <v>0</v>
      </c>
    </row>
    <row r="35" spans="1:7" ht="12.75">
      <c r="A35" s="140" t="s">
        <v>473</v>
      </c>
      <c r="B35" s="62"/>
      <c r="C35" s="62"/>
      <c r="D35" s="62">
        <f aca="true" t="shared" si="6" ref="D35:D42">B35+C35</f>
        <v>0</v>
      </c>
      <c r="E35" s="62"/>
      <c r="F35" s="62"/>
      <c r="G35" s="62">
        <f t="shared" si="5"/>
        <v>0</v>
      </c>
    </row>
    <row r="36" spans="1:7" ht="12.75">
      <c r="A36" s="140" t="s">
        <v>472</v>
      </c>
      <c r="B36" s="62"/>
      <c r="C36" s="62"/>
      <c r="D36" s="62">
        <f t="shared" si="6"/>
        <v>0</v>
      </c>
      <c r="E36" s="62"/>
      <c r="F36" s="62"/>
      <c r="G36" s="62">
        <f t="shared" si="5"/>
        <v>0</v>
      </c>
    </row>
    <row r="37" spans="1:7" ht="12.75">
      <c r="A37" s="140" t="s">
        <v>471</v>
      </c>
      <c r="B37" s="62"/>
      <c r="C37" s="62"/>
      <c r="D37" s="62">
        <f t="shared" si="6"/>
        <v>0</v>
      </c>
      <c r="E37" s="62"/>
      <c r="F37" s="62"/>
      <c r="G37" s="62">
        <f t="shared" si="5"/>
        <v>0</v>
      </c>
    </row>
    <row r="38" spans="1:7" ht="12.75">
      <c r="A38" s="140" t="s">
        <v>470</v>
      </c>
      <c r="B38" s="62"/>
      <c r="C38" s="62"/>
      <c r="D38" s="62">
        <f t="shared" si="6"/>
        <v>0</v>
      </c>
      <c r="E38" s="62"/>
      <c r="F38" s="62"/>
      <c r="G38" s="62">
        <f t="shared" si="5"/>
        <v>0</v>
      </c>
    </row>
    <row r="39" spans="1:7" ht="12.75">
      <c r="A39" s="140" t="s">
        <v>469</v>
      </c>
      <c r="B39" s="62"/>
      <c r="C39" s="62"/>
      <c r="D39" s="62">
        <f t="shared" si="6"/>
        <v>0</v>
      </c>
      <c r="E39" s="62"/>
      <c r="F39" s="62"/>
      <c r="G39" s="62">
        <f t="shared" si="5"/>
        <v>0</v>
      </c>
    </row>
    <row r="40" spans="1:7" ht="12.75">
      <c r="A40" s="140" t="s">
        <v>468</v>
      </c>
      <c r="B40" s="62"/>
      <c r="C40" s="62"/>
      <c r="D40" s="62">
        <f t="shared" si="6"/>
        <v>0</v>
      </c>
      <c r="E40" s="62"/>
      <c r="F40" s="62"/>
      <c r="G40" s="62">
        <f t="shared" si="5"/>
        <v>0</v>
      </c>
    </row>
    <row r="41" spans="1:7" ht="12.75">
      <c r="A41" s="140" t="s">
        <v>467</v>
      </c>
      <c r="B41" s="62"/>
      <c r="C41" s="62"/>
      <c r="D41" s="62">
        <f t="shared" si="6"/>
        <v>0</v>
      </c>
      <c r="E41" s="62"/>
      <c r="F41" s="62"/>
      <c r="G41" s="62">
        <f t="shared" si="5"/>
        <v>0</v>
      </c>
    </row>
    <row r="42" spans="1:7" ht="12.75">
      <c r="A42" s="140" t="s">
        <v>466</v>
      </c>
      <c r="B42" s="62"/>
      <c r="C42" s="62"/>
      <c r="D42" s="62">
        <f t="shared" si="6"/>
        <v>0</v>
      </c>
      <c r="E42" s="62"/>
      <c r="F42" s="62"/>
      <c r="G42" s="62">
        <f t="shared" si="5"/>
        <v>0</v>
      </c>
    </row>
    <row r="43" spans="1:7" ht="12.75">
      <c r="A43" s="140"/>
      <c r="B43" s="62"/>
      <c r="C43" s="62"/>
      <c r="D43" s="62"/>
      <c r="E43" s="62"/>
      <c r="F43" s="62"/>
      <c r="G43" s="62"/>
    </row>
    <row r="44" spans="1:7" ht="12.75">
      <c r="A44" s="139"/>
      <c r="B44" s="62"/>
      <c r="C44" s="62"/>
      <c r="D44" s="62"/>
      <c r="E44" s="62"/>
      <c r="F44" s="62"/>
      <c r="G44" s="62"/>
    </row>
    <row r="45" spans="1:7" ht="12.75">
      <c r="A45" s="138" t="s">
        <v>465</v>
      </c>
      <c r="B45" s="59">
        <f>SUM(B46:B49)</f>
        <v>0</v>
      </c>
      <c r="C45" s="59">
        <f>SUM(C46:C49)</f>
        <v>0</v>
      </c>
      <c r="D45" s="59">
        <f>SUM(D46:D49)</f>
        <v>0</v>
      </c>
      <c r="E45" s="59">
        <f>SUM(E46:E49)</f>
        <v>0</v>
      </c>
      <c r="F45" s="59">
        <f>SUM(F46:F49)</f>
        <v>0</v>
      </c>
      <c r="G45" s="59">
        <f>D45-E45</f>
        <v>0</v>
      </c>
    </row>
    <row r="46" spans="1:7" ht="12.75">
      <c r="A46" s="140" t="s">
        <v>464</v>
      </c>
      <c r="B46" s="62"/>
      <c r="C46" s="62"/>
      <c r="D46" s="62">
        <f>B46+C46</f>
        <v>0</v>
      </c>
      <c r="E46" s="62"/>
      <c r="F46" s="62"/>
      <c r="G46" s="62">
        <f>D46-E46</f>
        <v>0</v>
      </c>
    </row>
    <row r="47" spans="1:7" ht="12.75">
      <c r="A47" s="10" t="s">
        <v>463</v>
      </c>
      <c r="B47" s="62"/>
      <c r="C47" s="62"/>
      <c r="D47" s="62">
        <f>B47+C47</f>
        <v>0</v>
      </c>
      <c r="E47" s="62"/>
      <c r="F47" s="62"/>
      <c r="G47" s="62">
        <f>D47-E47</f>
        <v>0</v>
      </c>
    </row>
    <row r="48" spans="1:7" ht="12.75">
      <c r="A48" s="140" t="s">
        <v>462</v>
      </c>
      <c r="B48" s="62"/>
      <c r="C48" s="62"/>
      <c r="D48" s="62">
        <f>B48+C48</f>
        <v>0</v>
      </c>
      <c r="E48" s="62"/>
      <c r="F48" s="62"/>
      <c r="G48" s="62">
        <f>D48-E48</f>
        <v>0</v>
      </c>
    </row>
    <row r="49" spans="1:7" ht="12.75">
      <c r="A49" s="140" t="s">
        <v>461</v>
      </c>
      <c r="B49" s="62"/>
      <c r="C49" s="62"/>
      <c r="D49" s="62">
        <f>B49+C49</f>
        <v>0</v>
      </c>
      <c r="E49" s="62"/>
      <c r="F49" s="62"/>
      <c r="G49" s="62">
        <f>D49-E49</f>
        <v>0</v>
      </c>
    </row>
    <row r="50" spans="1:7" ht="12.75">
      <c r="A50" s="140"/>
      <c r="B50" s="62"/>
      <c r="C50" s="62"/>
      <c r="D50" s="62"/>
      <c r="E50" s="62"/>
      <c r="F50" s="62"/>
      <c r="G50" s="62"/>
    </row>
    <row r="51" spans="1:7" ht="12.75">
      <c r="A51" s="139"/>
      <c r="B51" s="62"/>
      <c r="C51" s="62"/>
      <c r="D51" s="62"/>
      <c r="E51" s="62"/>
      <c r="F51" s="62"/>
      <c r="G51" s="62"/>
    </row>
    <row r="52" spans="1:7" ht="12.75">
      <c r="A52" s="138" t="s">
        <v>493</v>
      </c>
      <c r="B52" s="59">
        <f>B53+B63+B72+B84</f>
        <v>6554258966</v>
      </c>
      <c r="C52" s="59">
        <f>C53+C63+C72+C84</f>
        <v>64596065.19</v>
      </c>
      <c r="D52" s="59">
        <f>D53+D63+D72+D84</f>
        <v>6618855031.19</v>
      </c>
      <c r="E52" s="59">
        <f>E53+E63+E72+E84</f>
        <v>3719628953.23</v>
      </c>
      <c r="F52" s="59">
        <f>F53+F63+F72+F84</f>
        <v>3718951391.12</v>
      </c>
      <c r="G52" s="59">
        <f aca="true" t="shared" si="7" ref="G52:G88">D52-E52</f>
        <v>2899226077.9599996</v>
      </c>
    </row>
    <row r="53" spans="1:7" ht="12.75">
      <c r="A53" s="138" t="s">
        <v>492</v>
      </c>
      <c r="B53" s="59">
        <f>SUM(B54:B61)</f>
        <v>0</v>
      </c>
      <c r="C53" s="59">
        <f>SUM(C54:C61)</f>
        <v>0</v>
      </c>
      <c r="D53" s="59">
        <f>SUM(D54:D61)</f>
        <v>0</v>
      </c>
      <c r="E53" s="59">
        <f>SUM(E54:E61)</f>
        <v>0</v>
      </c>
      <c r="F53" s="59">
        <f>SUM(F54:F61)</f>
        <v>0</v>
      </c>
      <c r="G53" s="59">
        <f t="shared" si="7"/>
        <v>0</v>
      </c>
    </row>
    <row r="54" spans="1:7" ht="12.75">
      <c r="A54" s="140" t="s">
        <v>491</v>
      </c>
      <c r="B54" s="62"/>
      <c r="C54" s="62"/>
      <c r="D54" s="62">
        <f>B54+C54</f>
        <v>0</v>
      </c>
      <c r="E54" s="62"/>
      <c r="F54" s="62"/>
      <c r="G54" s="62">
        <f t="shared" si="7"/>
        <v>0</v>
      </c>
    </row>
    <row r="55" spans="1:7" ht="12.75">
      <c r="A55" s="140" t="s">
        <v>490</v>
      </c>
      <c r="B55" s="62"/>
      <c r="C55" s="62"/>
      <c r="D55" s="62">
        <f aca="true" t="shared" si="8" ref="D55:D61">B55+C55</f>
        <v>0</v>
      </c>
      <c r="E55" s="62"/>
      <c r="F55" s="62"/>
      <c r="G55" s="62">
        <f t="shared" si="7"/>
        <v>0</v>
      </c>
    </row>
    <row r="56" spans="1:7" ht="12.75">
      <c r="A56" s="140" t="s">
        <v>489</v>
      </c>
      <c r="B56" s="62"/>
      <c r="C56" s="62"/>
      <c r="D56" s="62">
        <f t="shared" si="8"/>
        <v>0</v>
      </c>
      <c r="E56" s="62"/>
      <c r="F56" s="62"/>
      <c r="G56" s="62">
        <f t="shared" si="7"/>
        <v>0</v>
      </c>
    </row>
    <row r="57" spans="1:7" ht="12.75">
      <c r="A57" s="140" t="s">
        <v>488</v>
      </c>
      <c r="B57" s="62"/>
      <c r="C57" s="62"/>
      <c r="D57" s="62">
        <f t="shared" si="8"/>
        <v>0</v>
      </c>
      <c r="E57" s="62"/>
      <c r="F57" s="62"/>
      <c r="G57" s="62">
        <f t="shared" si="7"/>
        <v>0</v>
      </c>
    </row>
    <row r="58" spans="1:7" ht="12.75">
      <c r="A58" s="140" t="s">
        <v>487</v>
      </c>
      <c r="B58" s="62"/>
      <c r="C58" s="62"/>
      <c r="D58" s="62">
        <f t="shared" si="8"/>
        <v>0</v>
      </c>
      <c r="E58" s="62"/>
      <c r="F58" s="62"/>
      <c r="G58" s="62">
        <f t="shared" si="7"/>
        <v>0</v>
      </c>
    </row>
    <row r="59" spans="1:7" ht="12.75">
      <c r="A59" s="140" t="s">
        <v>486</v>
      </c>
      <c r="B59" s="62"/>
      <c r="C59" s="62"/>
      <c r="D59" s="62">
        <f t="shared" si="8"/>
        <v>0</v>
      </c>
      <c r="E59" s="62"/>
      <c r="F59" s="62"/>
      <c r="G59" s="62">
        <f t="shared" si="7"/>
        <v>0</v>
      </c>
    </row>
    <row r="60" spans="1:7" ht="12.75">
      <c r="A60" s="140" t="s">
        <v>485</v>
      </c>
      <c r="B60" s="62"/>
      <c r="C60" s="62"/>
      <c r="D60" s="62">
        <f t="shared" si="8"/>
        <v>0</v>
      </c>
      <c r="E60" s="62"/>
      <c r="F60" s="62"/>
      <c r="G60" s="62">
        <f t="shared" si="7"/>
        <v>0</v>
      </c>
    </row>
    <row r="61" spans="1:7" ht="12.75">
      <c r="A61" s="140" t="s">
        <v>484</v>
      </c>
      <c r="B61" s="62"/>
      <c r="C61" s="62"/>
      <c r="D61" s="62">
        <f t="shared" si="8"/>
        <v>0</v>
      </c>
      <c r="E61" s="62"/>
      <c r="F61" s="62"/>
      <c r="G61" s="62">
        <f t="shared" si="7"/>
        <v>0</v>
      </c>
    </row>
    <row r="62" spans="1:7" ht="12.75">
      <c r="A62" s="139"/>
      <c r="B62" s="62"/>
      <c r="C62" s="62"/>
      <c r="D62" s="62"/>
      <c r="E62" s="62"/>
      <c r="F62" s="62"/>
      <c r="G62" s="62"/>
    </row>
    <row r="63" spans="1:7" ht="12.75">
      <c r="A63" s="138" t="s">
        <v>483</v>
      </c>
      <c r="B63" s="59">
        <f>SUM(B64:B70)</f>
        <v>6554258966</v>
      </c>
      <c r="C63" s="59">
        <f>SUM(C64:C70)</f>
        <v>64596065.19</v>
      </c>
      <c r="D63" s="59">
        <f>SUM(D64:D70)</f>
        <v>6618855031.19</v>
      </c>
      <c r="E63" s="59">
        <f>SUM(E64:E70)</f>
        <v>3719628953.23</v>
      </c>
      <c r="F63" s="59">
        <f>SUM(F64:F70)</f>
        <v>3718951391.12</v>
      </c>
      <c r="G63" s="59">
        <f t="shared" si="7"/>
        <v>2899226077.9599996</v>
      </c>
    </row>
    <row r="64" spans="1:7" ht="12.75">
      <c r="A64" s="140" t="s">
        <v>482</v>
      </c>
      <c r="B64" s="62"/>
      <c r="C64" s="62"/>
      <c r="D64" s="62">
        <f>B64+C64</f>
        <v>0</v>
      </c>
      <c r="E64" s="62"/>
      <c r="F64" s="62"/>
      <c r="G64" s="62">
        <f t="shared" si="7"/>
        <v>0</v>
      </c>
    </row>
    <row r="65" spans="1:7" ht="12.75">
      <c r="A65" s="140" t="s">
        <v>481</v>
      </c>
      <c r="B65" s="62"/>
      <c r="C65" s="62"/>
      <c r="D65" s="62">
        <f aca="true" t="shared" si="9" ref="D65:D70">B65+C65</f>
        <v>0</v>
      </c>
      <c r="E65" s="62"/>
      <c r="F65" s="62"/>
      <c r="G65" s="62">
        <f t="shared" si="7"/>
        <v>0</v>
      </c>
    </row>
    <row r="66" spans="1:7" ht="12.75">
      <c r="A66" s="140" t="s">
        <v>480</v>
      </c>
      <c r="B66" s="62"/>
      <c r="C66" s="62"/>
      <c r="D66" s="62">
        <f t="shared" si="9"/>
        <v>0</v>
      </c>
      <c r="E66" s="62"/>
      <c r="F66" s="62"/>
      <c r="G66" s="62">
        <f t="shared" si="7"/>
        <v>0</v>
      </c>
    </row>
    <row r="67" spans="1:7" ht="12.75">
      <c r="A67" s="140" t="s">
        <v>479</v>
      </c>
      <c r="B67" s="62"/>
      <c r="C67" s="62"/>
      <c r="D67" s="62">
        <f t="shared" si="9"/>
        <v>0</v>
      </c>
      <c r="E67" s="62"/>
      <c r="F67" s="62"/>
      <c r="G67" s="62">
        <f t="shared" si="7"/>
        <v>0</v>
      </c>
    </row>
    <row r="68" spans="1:7" ht="12.75">
      <c r="A68" s="140" t="s">
        <v>478</v>
      </c>
      <c r="B68" s="62">
        <v>6554258966</v>
      </c>
      <c r="C68" s="62">
        <v>64596065.19</v>
      </c>
      <c r="D68" s="62">
        <f t="shared" si="9"/>
        <v>6618855031.19</v>
      </c>
      <c r="E68" s="62">
        <v>3719628953.23</v>
      </c>
      <c r="F68" s="62">
        <v>3718951391.12</v>
      </c>
      <c r="G68" s="62">
        <f t="shared" si="7"/>
        <v>2899226077.9599996</v>
      </c>
    </row>
    <row r="69" spans="1:7" ht="12.75">
      <c r="A69" s="140" t="s">
        <v>477</v>
      </c>
      <c r="B69" s="62"/>
      <c r="C69" s="62"/>
      <c r="D69" s="62">
        <f t="shared" si="9"/>
        <v>0</v>
      </c>
      <c r="E69" s="62"/>
      <c r="F69" s="62"/>
      <c r="G69" s="62">
        <f t="shared" si="7"/>
        <v>0</v>
      </c>
    </row>
    <row r="70" spans="1:7" ht="12.75">
      <c r="A70" s="140" t="s">
        <v>476</v>
      </c>
      <c r="B70" s="62"/>
      <c r="C70" s="62"/>
      <c r="D70" s="62">
        <f t="shared" si="9"/>
        <v>0</v>
      </c>
      <c r="E70" s="62"/>
      <c r="F70" s="62"/>
      <c r="G70" s="62">
        <f t="shared" si="7"/>
        <v>0</v>
      </c>
    </row>
    <row r="71" spans="1:7" ht="12.75">
      <c r="A71" s="139"/>
      <c r="B71" s="62"/>
      <c r="C71" s="62"/>
      <c r="D71" s="62"/>
      <c r="E71" s="62"/>
      <c r="F71" s="62"/>
      <c r="G71" s="62"/>
    </row>
    <row r="72" spans="1:7" ht="12.75">
      <c r="A72" s="138" t="s">
        <v>475</v>
      </c>
      <c r="B72" s="59">
        <f>SUM(B73:B81)</f>
        <v>0</v>
      </c>
      <c r="C72" s="59">
        <f>SUM(C73:C81)</f>
        <v>0</v>
      </c>
      <c r="D72" s="59">
        <f>SUM(D73:D81)</f>
        <v>0</v>
      </c>
      <c r="E72" s="59">
        <f>SUM(E73:E81)</f>
        <v>0</v>
      </c>
      <c r="F72" s="59">
        <f>SUM(F73:F81)</f>
        <v>0</v>
      </c>
      <c r="G72" s="59">
        <f t="shared" si="7"/>
        <v>0</v>
      </c>
    </row>
    <row r="73" spans="1:7" ht="12.75">
      <c r="A73" s="140" t="s">
        <v>474</v>
      </c>
      <c r="B73" s="62"/>
      <c r="C73" s="62"/>
      <c r="D73" s="62">
        <f>B73+C73</f>
        <v>0</v>
      </c>
      <c r="E73" s="62"/>
      <c r="F73" s="62"/>
      <c r="G73" s="62">
        <f t="shared" si="7"/>
        <v>0</v>
      </c>
    </row>
    <row r="74" spans="1:7" ht="12.75">
      <c r="A74" s="140" t="s">
        <v>473</v>
      </c>
      <c r="B74" s="62"/>
      <c r="C74" s="62"/>
      <c r="D74" s="62">
        <f aca="true" t="shared" si="10" ref="D74:D81">B74+C74</f>
        <v>0</v>
      </c>
      <c r="E74" s="62"/>
      <c r="F74" s="62"/>
      <c r="G74" s="62">
        <f t="shared" si="7"/>
        <v>0</v>
      </c>
    </row>
    <row r="75" spans="1:7" ht="12.75">
      <c r="A75" s="140" t="s">
        <v>472</v>
      </c>
      <c r="B75" s="62"/>
      <c r="C75" s="62"/>
      <c r="D75" s="62">
        <f t="shared" si="10"/>
        <v>0</v>
      </c>
      <c r="E75" s="62"/>
      <c r="F75" s="62"/>
      <c r="G75" s="62">
        <f t="shared" si="7"/>
        <v>0</v>
      </c>
    </row>
    <row r="76" spans="1:7" ht="12.75">
      <c r="A76" s="140" t="s">
        <v>471</v>
      </c>
      <c r="B76" s="62"/>
      <c r="C76" s="62"/>
      <c r="D76" s="62">
        <f t="shared" si="10"/>
        <v>0</v>
      </c>
      <c r="E76" s="62"/>
      <c r="F76" s="62"/>
      <c r="G76" s="62">
        <f t="shared" si="7"/>
        <v>0</v>
      </c>
    </row>
    <row r="77" spans="1:7" ht="12.75">
      <c r="A77" s="140" t="s">
        <v>470</v>
      </c>
      <c r="B77" s="62"/>
      <c r="C77" s="62"/>
      <c r="D77" s="62">
        <f t="shared" si="10"/>
        <v>0</v>
      </c>
      <c r="E77" s="62"/>
      <c r="F77" s="62"/>
      <c r="G77" s="62">
        <f t="shared" si="7"/>
        <v>0</v>
      </c>
    </row>
    <row r="78" spans="1:7" ht="12.75">
      <c r="A78" s="140" t="s">
        <v>469</v>
      </c>
      <c r="B78" s="62"/>
      <c r="C78" s="62"/>
      <c r="D78" s="62">
        <f t="shared" si="10"/>
        <v>0</v>
      </c>
      <c r="E78" s="62"/>
      <c r="F78" s="62"/>
      <c r="G78" s="62">
        <f t="shared" si="7"/>
        <v>0</v>
      </c>
    </row>
    <row r="79" spans="1:7" ht="12.75">
      <c r="A79" s="140" t="s">
        <v>468</v>
      </c>
      <c r="B79" s="62"/>
      <c r="C79" s="62"/>
      <c r="D79" s="62">
        <f t="shared" si="10"/>
        <v>0</v>
      </c>
      <c r="E79" s="62"/>
      <c r="F79" s="62"/>
      <c r="G79" s="62">
        <f t="shared" si="7"/>
        <v>0</v>
      </c>
    </row>
    <row r="80" spans="1:7" ht="12.75">
      <c r="A80" s="140" t="s">
        <v>467</v>
      </c>
      <c r="B80" s="62"/>
      <c r="C80" s="62"/>
      <c r="D80" s="62">
        <f t="shared" si="10"/>
        <v>0</v>
      </c>
      <c r="E80" s="62"/>
      <c r="F80" s="62"/>
      <c r="G80" s="62">
        <f t="shared" si="7"/>
        <v>0</v>
      </c>
    </row>
    <row r="81" spans="1:7" ht="12.75">
      <c r="A81" s="142" t="s">
        <v>466</v>
      </c>
      <c r="B81" s="141"/>
      <c r="C81" s="141"/>
      <c r="D81" s="141">
        <f t="shared" si="10"/>
        <v>0</v>
      </c>
      <c r="E81" s="141"/>
      <c r="F81" s="141"/>
      <c r="G81" s="141">
        <f t="shared" si="7"/>
        <v>0</v>
      </c>
    </row>
    <row r="82" spans="1:7" ht="12.75">
      <c r="A82" s="140"/>
      <c r="B82" s="62"/>
      <c r="C82" s="62"/>
      <c r="D82" s="62"/>
      <c r="E82" s="62"/>
      <c r="F82" s="62"/>
      <c r="G82" s="62"/>
    </row>
    <row r="83" spans="1:7" ht="12.75">
      <c r="A83" s="139"/>
      <c r="B83" s="62"/>
      <c r="C83" s="62"/>
      <c r="D83" s="62"/>
      <c r="E83" s="62"/>
      <c r="F83" s="62"/>
      <c r="G83" s="62"/>
    </row>
    <row r="84" spans="1:7" ht="12.75">
      <c r="A84" s="138" t="s">
        <v>465</v>
      </c>
      <c r="B84" s="59">
        <f>SUM(B85:B88)</f>
        <v>0</v>
      </c>
      <c r="C84" s="59">
        <f>SUM(C85:C88)</f>
        <v>0</v>
      </c>
      <c r="D84" s="59">
        <f>SUM(D85:D88)</f>
        <v>0</v>
      </c>
      <c r="E84" s="59">
        <f>SUM(E85:E88)</f>
        <v>0</v>
      </c>
      <c r="F84" s="59">
        <f>SUM(F85:F88)</f>
        <v>0</v>
      </c>
      <c r="G84" s="59">
        <f t="shared" si="7"/>
        <v>0</v>
      </c>
    </row>
    <row r="85" spans="1:7" ht="12.75">
      <c r="A85" s="140" t="s">
        <v>464</v>
      </c>
      <c r="B85" s="62"/>
      <c r="C85" s="62"/>
      <c r="D85" s="62">
        <f>B85+C85</f>
        <v>0</v>
      </c>
      <c r="E85" s="62"/>
      <c r="F85" s="62"/>
      <c r="G85" s="62">
        <f t="shared" si="7"/>
        <v>0</v>
      </c>
    </row>
    <row r="86" spans="1:7" ht="12.75">
      <c r="A86" s="10" t="s">
        <v>463</v>
      </c>
      <c r="B86" s="62"/>
      <c r="C86" s="62"/>
      <c r="D86" s="62">
        <f>B86+C86</f>
        <v>0</v>
      </c>
      <c r="E86" s="62"/>
      <c r="F86" s="62"/>
      <c r="G86" s="62">
        <f t="shared" si="7"/>
        <v>0</v>
      </c>
    </row>
    <row r="87" spans="1:7" ht="12.75">
      <c r="A87" s="140" t="s">
        <v>462</v>
      </c>
      <c r="B87" s="62"/>
      <c r="C87" s="62"/>
      <c r="D87" s="62">
        <f>B87+C87</f>
        <v>0</v>
      </c>
      <c r="E87" s="62"/>
      <c r="F87" s="62"/>
      <c r="G87" s="62">
        <f t="shared" si="7"/>
        <v>0</v>
      </c>
    </row>
    <row r="88" spans="1:7" ht="12.75">
      <c r="A88" s="140" t="s">
        <v>461</v>
      </c>
      <c r="B88" s="62"/>
      <c r="C88" s="62"/>
      <c r="D88" s="62">
        <f>B88+C88</f>
        <v>0</v>
      </c>
      <c r="E88" s="62"/>
      <c r="F88" s="62"/>
      <c r="G88" s="62">
        <f t="shared" si="7"/>
        <v>0</v>
      </c>
    </row>
    <row r="89" spans="1:7" ht="12.75">
      <c r="A89" s="139"/>
      <c r="B89" s="62"/>
      <c r="C89" s="62"/>
      <c r="D89" s="62"/>
      <c r="E89" s="62"/>
      <c r="F89" s="62"/>
      <c r="G89" s="62"/>
    </row>
    <row r="90" spans="1:7" ht="12.75">
      <c r="A90" s="138" t="s">
        <v>311</v>
      </c>
      <c r="B90" s="59">
        <f aca="true" t="shared" si="11" ref="B90:G90">B11+B52</f>
        <v>6875745796</v>
      </c>
      <c r="C90" s="59">
        <f t="shared" si="11"/>
        <v>64596065.19</v>
      </c>
      <c r="D90" s="59">
        <f t="shared" si="11"/>
        <v>6940341861.19</v>
      </c>
      <c r="E90" s="59">
        <f t="shared" si="11"/>
        <v>3845936754.59</v>
      </c>
      <c r="F90" s="59">
        <f t="shared" si="11"/>
        <v>3844902037.29</v>
      </c>
      <c r="G90" s="59">
        <f t="shared" si="11"/>
        <v>3094405106.5999994</v>
      </c>
    </row>
    <row r="91" spans="1:7" ht="12.75">
      <c r="A91" s="138"/>
      <c r="B91" s="59"/>
      <c r="C91" s="59"/>
      <c r="D91" s="59"/>
      <c r="E91" s="59"/>
      <c r="F91" s="59"/>
      <c r="G91" s="59"/>
    </row>
    <row r="92" spans="1:7" ht="13.5" thickBot="1">
      <c r="A92" s="137"/>
      <c r="B92" s="136"/>
      <c r="C92" s="136"/>
      <c r="D92" s="136"/>
      <c r="E92" s="136"/>
      <c r="F92" s="136"/>
      <c r="G92" s="136"/>
    </row>
    <row r="93" spans="1:7" ht="12.75">
      <c r="A93" s="10" t="s">
        <v>463</v>
      </c>
      <c r="B93" s="62"/>
      <c r="C93" s="62"/>
      <c r="D93" s="62">
        <f>B93+C93</f>
        <v>0</v>
      </c>
      <c r="E93" s="62"/>
      <c r="F93" s="62"/>
      <c r="G93" s="62">
        <f>D93-E93</f>
        <v>0</v>
      </c>
    </row>
    <row r="94" spans="1:7" ht="12.75">
      <c r="A94" s="140" t="s">
        <v>462</v>
      </c>
      <c r="B94" s="62"/>
      <c r="C94" s="62"/>
      <c r="D94" s="62">
        <f>B94+C94</f>
        <v>0</v>
      </c>
      <c r="E94" s="62"/>
      <c r="F94" s="62"/>
      <c r="G94" s="62">
        <f>D94-E94</f>
        <v>0</v>
      </c>
    </row>
    <row r="95" spans="1:7" ht="12.75">
      <c r="A95" s="140" t="s">
        <v>461</v>
      </c>
      <c r="B95" s="62"/>
      <c r="C95" s="62"/>
      <c r="D95" s="62">
        <f>B95+C95</f>
        <v>0</v>
      </c>
      <c r="E95" s="62"/>
      <c r="F95" s="62"/>
      <c r="G95" s="62">
        <f>D95-E95</f>
        <v>0</v>
      </c>
    </row>
    <row r="96" spans="1:7" ht="12.75">
      <c r="A96" s="138" t="s">
        <v>311</v>
      </c>
      <c r="B96" s="59">
        <f aca="true" t="shared" si="12" ref="B96:G96">B11+B56</f>
        <v>321486830</v>
      </c>
      <c r="C96" s="59">
        <f t="shared" si="12"/>
        <v>0</v>
      </c>
      <c r="D96" s="59">
        <f t="shared" si="12"/>
        <v>321486830</v>
      </c>
      <c r="E96" s="59">
        <f t="shared" si="12"/>
        <v>126307801.36</v>
      </c>
      <c r="F96" s="59">
        <f t="shared" si="12"/>
        <v>125950646.17</v>
      </c>
      <c r="G96" s="59">
        <f t="shared" si="12"/>
        <v>195179028.64</v>
      </c>
    </row>
    <row r="97" spans="1:7" ht="13.5" thickBot="1">
      <c r="A97" s="137"/>
      <c r="B97" s="136"/>
      <c r="C97" s="136"/>
      <c r="D97" s="136"/>
      <c r="E97" s="136"/>
      <c r="F97" s="136"/>
      <c r="G97" s="13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47" r:id="rId3"/>
  <rowBreaks count="1" manualBreakCount="1">
    <brk id="95" max="255" man="1"/>
  </rowBreaks>
  <legacyDrawing r:id="rId2"/>
  <oleObjects>
    <oleObject progId="Excel.Sheet.12" shapeId="1471564" r:id="rId1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3"/>
  <sheetViews>
    <sheetView tabSelected="1" view="pageBreakPreview" zoomScale="60" zoomScalePageLayoutView="0" workbookViewId="0" topLeftCell="A1">
      <pane ySplit="8" topLeftCell="A9" activePane="bottomLeft" state="frozen"/>
      <selection pane="topLeft" activeCell="A1" sqref="A1"/>
      <selection pane="bottomLeft" activeCell="B7" sqref="B7:B8"/>
    </sheetView>
  </sheetViews>
  <sheetFormatPr defaultColWidth="11.00390625" defaultRowHeight="15"/>
  <cols>
    <col min="1" max="1" width="11.00390625" style="1" hidden="1" customWidth="1"/>
    <col min="2" max="2" width="42.8515625" style="1" customWidth="1"/>
    <col min="3" max="3" width="19.140625" style="1" bestFit="1" customWidth="1"/>
    <col min="4" max="4" width="17.57421875" style="1" bestFit="1" customWidth="1"/>
    <col min="5" max="5" width="19.140625" style="1" bestFit="1" customWidth="1"/>
    <col min="6" max="7" width="19.00390625" style="1" bestFit="1" customWidth="1"/>
    <col min="8" max="8" width="19.140625" style="1" bestFit="1" customWidth="1"/>
    <col min="9" max="16384" width="11.00390625" style="1" customWidth="1"/>
  </cols>
  <sheetData>
    <row r="1" ht="13.5" thickBot="1"/>
    <row r="2" spans="2:8" ht="12.75">
      <c r="B2" s="317" t="s">
        <v>120</v>
      </c>
      <c r="C2" s="318"/>
      <c r="D2" s="318"/>
      <c r="E2" s="318"/>
      <c r="F2" s="318"/>
      <c r="G2" s="318"/>
      <c r="H2" s="358"/>
    </row>
    <row r="3" spans="2:8" ht="12.75">
      <c r="B3" s="342" t="s">
        <v>392</v>
      </c>
      <c r="C3" s="370"/>
      <c r="D3" s="370"/>
      <c r="E3" s="370"/>
      <c r="F3" s="370"/>
      <c r="G3" s="370"/>
      <c r="H3" s="359"/>
    </row>
    <row r="4" spans="2:8" ht="12.75">
      <c r="B4" s="342" t="s">
        <v>510</v>
      </c>
      <c r="C4" s="370"/>
      <c r="D4" s="370"/>
      <c r="E4" s="370"/>
      <c r="F4" s="370"/>
      <c r="G4" s="370"/>
      <c r="H4" s="359"/>
    </row>
    <row r="5" spans="2:8" ht="12.75">
      <c r="B5" s="342" t="s">
        <v>742</v>
      </c>
      <c r="C5" s="370"/>
      <c r="D5" s="370"/>
      <c r="E5" s="370"/>
      <c r="F5" s="370"/>
      <c r="G5" s="370"/>
      <c r="H5" s="359"/>
    </row>
    <row r="6" spans="2:8" ht="13.5" thickBot="1">
      <c r="B6" s="345" t="s">
        <v>1</v>
      </c>
      <c r="C6" s="346"/>
      <c r="D6" s="346"/>
      <c r="E6" s="346"/>
      <c r="F6" s="346"/>
      <c r="G6" s="346"/>
      <c r="H6" s="360"/>
    </row>
    <row r="7" spans="2:8" ht="13.5" thickBot="1">
      <c r="B7" s="352" t="s">
        <v>2</v>
      </c>
      <c r="C7" s="363" t="s">
        <v>390</v>
      </c>
      <c r="D7" s="364"/>
      <c r="E7" s="364"/>
      <c r="F7" s="364"/>
      <c r="G7" s="365"/>
      <c r="H7" s="350" t="s">
        <v>389</v>
      </c>
    </row>
    <row r="8" spans="2:8" ht="26.25" thickBot="1">
      <c r="B8" s="353"/>
      <c r="C8" s="423" t="s">
        <v>240</v>
      </c>
      <c r="D8" s="423" t="s">
        <v>388</v>
      </c>
      <c r="E8" s="423" t="s">
        <v>387</v>
      </c>
      <c r="F8" s="423" t="s">
        <v>509</v>
      </c>
      <c r="G8" s="423" t="s">
        <v>208</v>
      </c>
      <c r="H8" s="351"/>
    </row>
    <row r="9" spans="2:9" ht="12.75">
      <c r="B9" s="424" t="s">
        <v>508</v>
      </c>
      <c r="C9" s="425">
        <v>101495737</v>
      </c>
      <c r="D9" s="425">
        <v>0</v>
      </c>
      <c r="E9" s="425">
        <v>101495737</v>
      </c>
      <c r="F9" s="425">
        <v>58376844.53</v>
      </c>
      <c r="G9" s="425">
        <v>58252666.53</v>
      </c>
      <c r="H9" s="426">
        <v>43118892.47</v>
      </c>
      <c r="I9" s="71"/>
    </row>
    <row r="10" spans="2:8" ht="20.25" customHeight="1">
      <c r="B10" s="427" t="s">
        <v>506</v>
      </c>
      <c r="C10" s="425"/>
      <c r="D10" s="426"/>
      <c r="E10" s="428">
        <v>0</v>
      </c>
      <c r="F10" s="426"/>
      <c r="G10" s="426"/>
      <c r="H10" s="428">
        <v>0</v>
      </c>
    </row>
    <row r="11" spans="2:8" ht="12.75">
      <c r="B11" s="427" t="s">
        <v>505</v>
      </c>
      <c r="C11" s="425"/>
      <c r="D11" s="426"/>
      <c r="E11" s="428">
        <v>0</v>
      </c>
      <c r="F11" s="426"/>
      <c r="G11" s="426"/>
      <c r="H11" s="428">
        <v>0</v>
      </c>
    </row>
    <row r="12" spans="2:8" ht="12.75">
      <c r="B12" s="427" t="s">
        <v>504</v>
      </c>
      <c r="C12" s="429">
        <v>0</v>
      </c>
      <c r="D12" s="429">
        <v>0</v>
      </c>
      <c r="E12" s="429">
        <v>0</v>
      </c>
      <c r="F12" s="429">
        <v>0</v>
      </c>
      <c r="G12" s="429">
        <v>0</v>
      </c>
      <c r="H12" s="428">
        <v>0</v>
      </c>
    </row>
    <row r="13" spans="2:8" ht="12.75">
      <c r="B13" s="430" t="s">
        <v>503</v>
      </c>
      <c r="C13" s="425"/>
      <c r="D13" s="426"/>
      <c r="E13" s="428">
        <v>0</v>
      </c>
      <c r="F13" s="426"/>
      <c r="G13" s="426"/>
      <c r="H13" s="428">
        <v>0</v>
      </c>
    </row>
    <row r="14" spans="2:8" ht="12.75">
      <c r="B14" s="430" t="s">
        <v>502</v>
      </c>
      <c r="C14" s="425"/>
      <c r="D14" s="426"/>
      <c r="E14" s="428">
        <v>0</v>
      </c>
      <c r="F14" s="426"/>
      <c r="G14" s="426"/>
      <c r="H14" s="428">
        <v>0</v>
      </c>
    </row>
    <row r="15" spans="2:8" ht="12.75">
      <c r="B15" s="427" t="s">
        <v>501</v>
      </c>
      <c r="C15" s="425"/>
      <c r="D15" s="426"/>
      <c r="E15" s="428">
        <v>0</v>
      </c>
      <c r="F15" s="426"/>
      <c r="G15" s="426"/>
      <c r="H15" s="428">
        <v>0</v>
      </c>
    </row>
    <row r="16" spans="2:8" ht="25.5">
      <c r="B16" s="427" t="s">
        <v>500</v>
      </c>
      <c r="C16" s="429">
        <v>0</v>
      </c>
      <c r="D16" s="429">
        <v>0</v>
      </c>
      <c r="E16" s="429">
        <v>0</v>
      </c>
      <c r="F16" s="429">
        <v>0</v>
      </c>
      <c r="G16" s="429">
        <v>0</v>
      </c>
      <c r="H16" s="428">
        <v>0</v>
      </c>
    </row>
    <row r="17" spans="2:8" ht="12.75">
      <c r="B17" s="430" t="s">
        <v>499</v>
      </c>
      <c r="C17" s="425"/>
      <c r="D17" s="426"/>
      <c r="E17" s="428">
        <v>0</v>
      </c>
      <c r="F17" s="426"/>
      <c r="G17" s="426"/>
      <c r="H17" s="428">
        <v>0</v>
      </c>
    </row>
    <row r="18" spans="2:8" ht="12.75">
      <c r="B18" s="430" t="s">
        <v>498</v>
      </c>
      <c r="C18" s="425"/>
      <c r="D18" s="426"/>
      <c r="E18" s="428">
        <v>0</v>
      </c>
      <c r="F18" s="426"/>
      <c r="G18" s="426"/>
      <c r="H18" s="428">
        <v>0</v>
      </c>
    </row>
    <row r="19" spans="2:8" ht="12.75">
      <c r="B19" s="427" t="s">
        <v>497</v>
      </c>
      <c r="C19" s="425"/>
      <c r="D19" s="426"/>
      <c r="E19" s="428">
        <v>0</v>
      </c>
      <c r="F19" s="426"/>
      <c r="G19" s="426"/>
      <c r="H19" s="428">
        <v>0</v>
      </c>
    </row>
    <row r="20" spans="2:8" ht="12.75">
      <c r="B20" s="427"/>
      <c r="C20" s="425"/>
      <c r="D20" s="426"/>
      <c r="E20" s="426"/>
      <c r="F20" s="426"/>
      <c r="G20" s="426"/>
      <c r="H20" s="428"/>
    </row>
    <row r="21" spans="2:8" ht="12.75">
      <c r="B21" s="424" t="s">
        <v>507</v>
      </c>
      <c r="C21" s="425">
        <v>6267894686</v>
      </c>
      <c r="D21" s="425">
        <v>0</v>
      </c>
      <c r="E21" s="425">
        <v>6267894686</v>
      </c>
      <c r="F21" s="425">
        <v>3566160662.63</v>
      </c>
      <c r="G21" s="425">
        <v>3566160662.63</v>
      </c>
      <c r="H21" s="426">
        <v>2701734023.37</v>
      </c>
    </row>
    <row r="22" spans="2:8" ht="18.75" customHeight="1">
      <c r="B22" s="427" t="s">
        <v>506</v>
      </c>
      <c r="C22" s="425"/>
      <c r="D22" s="426"/>
      <c r="E22" s="428">
        <v>0</v>
      </c>
      <c r="F22" s="426"/>
      <c r="G22" s="426"/>
      <c r="H22" s="428">
        <v>0</v>
      </c>
    </row>
    <row r="23" spans="2:8" ht="12.75">
      <c r="B23" s="427" t="s">
        <v>505</v>
      </c>
      <c r="C23" s="425"/>
      <c r="D23" s="426"/>
      <c r="E23" s="428">
        <v>0</v>
      </c>
      <c r="F23" s="426"/>
      <c r="G23" s="426"/>
      <c r="H23" s="428">
        <v>0</v>
      </c>
    </row>
    <row r="24" spans="2:8" ht="12.75">
      <c r="B24" s="427" t="s">
        <v>504</v>
      </c>
      <c r="C24" s="429">
        <v>0</v>
      </c>
      <c r="D24" s="429">
        <v>0</v>
      </c>
      <c r="E24" s="429">
        <v>0</v>
      </c>
      <c r="F24" s="429">
        <v>0</v>
      </c>
      <c r="G24" s="429">
        <v>0</v>
      </c>
      <c r="H24" s="428">
        <v>0</v>
      </c>
    </row>
    <row r="25" spans="2:8" ht="12.75">
      <c r="B25" s="430" t="s">
        <v>503</v>
      </c>
      <c r="C25" s="425"/>
      <c r="D25" s="426"/>
      <c r="E25" s="428">
        <v>0</v>
      </c>
      <c r="F25" s="426"/>
      <c r="G25" s="426"/>
      <c r="H25" s="428">
        <v>0</v>
      </c>
    </row>
    <row r="26" spans="2:8" ht="12.75">
      <c r="B26" s="430" t="s">
        <v>502</v>
      </c>
      <c r="C26" s="425"/>
      <c r="D26" s="426"/>
      <c r="E26" s="428">
        <v>0</v>
      </c>
      <c r="F26" s="426"/>
      <c r="G26" s="426"/>
      <c r="H26" s="428">
        <v>0</v>
      </c>
    </row>
    <row r="27" spans="2:8" ht="12.75">
      <c r="B27" s="427" t="s">
        <v>501</v>
      </c>
      <c r="C27" s="425"/>
      <c r="D27" s="426"/>
      <c r="E27" s="428">
        <v>0</v>
      </c>
      <c r="F27" s="426"/>
      <c r="G27" s="426"/>
      <c r="H27" s="428">
        <v>0</v>
      </c>
    </row>
    <row r="28" spans="2:8" ht="25.5">
      <c r="B28" s="427" t="s">
        <v>500</v>
      </c>
      <c r="C28" s="429">
        <v>0</v>
      </c>
      <c r="D28" s="429">
        <v>0</v>
      </c>
      <c r="E28" s="429">
        <v>0</v>
      </c>
      <c r="F28" s="429">
        <v>0</v>
      </c>
      <c r="G28" s="429">
        <v>0</v>
      </c>
      <c r="H28" s="428">
        <v>0</v>
      </c>
    </row>
    <row r="29" spans="2:8" ht="12.75">
      <c r="B29" s="430" t="s">
        <v>499</v>
      </c>
      <c r="C29" s="425"/>
      <c r="D29" s="426"/>
      <c r="E29" s="428">
        <v>0</v>
      </c>
      <c r="F29" s="426"/>
      <c r="G29" s="426"/>
      <c r="H29" s="428">
        <v>0</v>
      </c>
    </row>
    <row r="30" spans="2:8" ht="12.75">
      <c r="B30" s="430" t="s">
        <v>498</v>
      </c>
      <c r="C30" s="425"/>
      <c r="D30" s="426"/>
      <c r="E30" s="428">
        <v>0</v>
      </c>
      <c r="F30" s="426"/>
      <c r="G30" s="426"/>
      <c r="H30" s="428">
        <v>0</v>
      </c>
    </row>
    <row r="31" spans="2:8" ht="12.75">
      <c r="B31" s="427" t="s">
        <v>497</v>
      </c>
      <c r="C31" s="425"/>
      <c r="D31" s="426"/>
      <c r="E31" s="428">
        <v>0</v>
      </c>
      <c r="F31" s="426"/>
      <c r="G31" s="426"/>
      <c r="H31" s="428">
        <v>0</v>
      </c>
    </row>
    <row r="32" spans="2:8" ht="12.75" customHeight="1">
      <c r="B32" s="424" t="s">
        <v>496</v>
      </c>
      <c r="C32" s="425">
        <v>6369390423</v>
      </c>
      <c r="D32" s="425">
        <v>0</v>
      </c>
      <c r="E32" s="425">
        <v>6369390423</v>
      </c>
      <c r="F32" s="425">
        <v>3624537507.1600003</v>
      </c>
      <c r="G32" s="425">
        <v>3624413329.1600003</v>
      </c>
      <c r="H32" s="425">
        <v>2744852915.8399997</v>
      </c>
    </row>
    <row r="33" spans="2:8" ht="13.5" thickBot="1">
      <c r="B33" s="431"/>
      <c r="C33" s="432"/>
      <c r="D33" s="433"/>
      <c r="E33" s="433"/>
      <c r="F33" s="433"/>
      <c r="G33" s="433"/>
      <c r="H33" s="433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58" r:id="rId3"/>
  <legacyDrawing r:id="rId2"/>
  <oleObjects>
    <oleObject progId="Excel.Sheet.12" shapeId="166663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Manuel Islas</cp:lastModifiedBy>
  <cp:lastPrinted>2023-04-04T18:38:32Z</cp:lastPrinted>
  <dcterms:created xsi:type="dcterms:W3CDTF">2016-10-11T18:36:49Z</dcterms:created>
  <dcterms:modified xsi:type="dcterms:W3CDTF">2023-10-04T17:51:05Z</dcterms:modified>
  <cp:category/>
  <cp:version/>
  <cp:contentType/>
  <cp:contentStatus/>
</cp:coreProperties>
</file>