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600" yWindow="750" windowWidth="19320" windowHeight="10920" tabRatio="750" firstSheet="1" activeTab="8"/>
  </bookViews>
  <sheets>
    <sheet name="PT_ESF_ECSF" sheetId="3" state="hidden" r:id="rId1"/>
    <sheet name="EAI" sheetId="12" r:id="rId2"/>
    <sheet name="CAdmon" sheetId="13" r:id="rId3"/>
    <sheet name="COG" sheetId="15" r:id="rId4"/>
    <sheet name="CTG" sheetId="14" r:id="rId5"/>
    <sheet name="CFG" sheetId="16" r:id="rId6"/>
    <sheet name="End Neto" sheetId="17" r:id="rId7"/>
    <sheet name="Int" sheetId="18" r:id="rId8"/>
    <sheet name="Post Fiscal" sheetId="20" r:id="rId9"/>
  </sheets>
  <definedNames>
    <definedName name="_xlnm.Print_Titles" localSheetId="3">COG!$1:$9</definedName>
  </definedNames>
  <calcPr calcId="125725"/>
</workbook>
</file>

<file path=xl/calcChain.xml><?xml version="1.0" encoding="utf-8"?>
<calcChain xmlns="http://schemas.openxmlformats.org/spreadsheetml/2006/main">
  <c r="D15" i="20"/>
  <c r="H28" i="15" l="1"/>
  <c r="G28"/>
  <c r="I12" i="13"/>
  <c r="G18" i="15" l="1"/>
  <c r="H15" i="12" l="1"/>
  <c r="H18" l="1"/>
  <c r="J14" l="1"/>
  <c r="I15" l="1"/>
  <c r="E22" i="13" l="1"/>
  <c r="E12" i="20"/>
  <c r="D12"/>
  <c r="C12"/>
  <c r="J23" i="12"/>
  <c r="J17"/>
  <c r="G17"/>
  <c r="F27" i="16"/>
  <c r="H10" i="15"/>
  <c r="H74"/>
  <c r="H70"/>
  <c r="H62"/>
  <c r="H58"/>
  <c r="H48"/>
  <c r="H38"/>
  <c r="H18"/>
  <c r="G38"/>
  <c r="G58"/>
  <c r="G48"/>
  <c r="G10"/>
  <c r="C27" i="20" l="1"/>
  <c r="C31"/>
  <c r="E11"/>
  <c r="D11"/>
  <c r="C11"/>
  <c r="C33" i="18"/>
  <c r="C35" s="1"/>
  <c r="B33"/>
  <c r="C18"/>
  <c r="B18"/>
  <c r="H30" i="17"/>
  <c r="H29"/>
  <c r="H28"/>
  <c r="H27"/>
  <c r="H26"/>
  <c r="H25"/>
  <c r="H24"/>
  <c r="H23"/>
  <c r="F31"/>
  <c r="D31"/>
  <c r="H18"/>
  <c r="H17"/>
  <c r="H16"/>
  <c r="H15"/>
  <c r="H14"/>
  <c r="H13"/>
  <c r="H12"/>
  <c r="H11"/>
  <c r="H10"/>
  <c r="F19"/>
  <c r="D19"/>
  <c r="F46" i="16"/>
  <c r="I46" s="1"/>
  <c r="F45"/>
  <c r="I45" s="1"/>
  <c r="F44"/>
  <c r="I44" s="1"/>
  <c r="F43"/>
  <c r="I43" s="1"/>
  <c r="H42"/>
  <c r="G42"/>
  <c r="E42"/>
  <c r="D42"/>
  <c r="I36"/>
  <c r="I32"/>
  <c r="F40"/>
  <c r="I40" s="1"/>
  <c r="F39"/>
  <c r="I39" s="1"/>
  <c r="F38"/>
  <c r="I38" s="1"/>
  <c r="F37"/>
  <c r="I37" s="1"/>
  <c r="F36"/>
  <c r="F35"/>
  <c r="I35" s="1"/>
  <c r="F34"/>
  <c r="I34" s="1"/>
  <c r="F33"/>
  <c r="I33" s="1"/>
  <c r="F32"/>
  <c r="H31"/>
  <c r="G31"/>
  <c r="E31"/>
  <c r="D31"/>
  <c r="F29"/>
  <c r="I29" s="1"/>
  <c r="F28"/>
  <c r="I28" s="1"/>
  <c r="I27"/>
  <c r="F26"/>
  <c r="I26" s="1"/>
  <c r="F25"/>
  <c r="I25" s="1"/>
  <c r="F24"/>
  <c r="I24" s="1"/>
  <c r="F23"/>
  <c r="I23" s="1"/>
  <c r="H22"/>
  <c r="G22"/>
  <c r="E22"/>
  <c r="D22"/>
  <c r="F20"/>
  <c r="I20" s="1"/>
  <c r="F19"/>
  <c r="I19" s="1"/>
  <c r="F18"/>
  <c r="I18" s="1"/>
  <c r="F17"/>
  <c r="I17" s="1"/>
  <c r="F16"/>
  <c r="F15"/>
  <c r="I15" s="1"/>
  <c r="F14"/>
  <c r="I14" s="1"/>
  <c r="F13"/>
  <c r="I13" s="1"/>
  <c r="H12"/>
  <c r="G12"/>
  <c r="E12"/>
  <c r="E48" s="1"/>
  <c r="D12"/>
  <c r="D48" s="1"/>
  <c r="G74" i="15"/>
  <c r="E74"/>
  <c r="D74"/>
  <c r="G70"/>
  <c r="E70"/>
  <c r="D70"/>
  <c r="G62"/>
  <c r="E62"/>
  <c r="D62"/>
  <c r="E58"/>
  <c r="D58"/>
  <c r="E48"/>
  <c r="D48"/>
  <c r="E38"/>
  <c r="D38"/>
  <c r="E28"/>
  <c r="D28"/>
  <c r="F81"/>
  <c r="I81" s="1"/>
  <c r="F80"/>
  <c r="I80" s="1"/>
  <c r="F79"/>
  <c r="I79" s="1"/>
  <c r="F78"/>
  <c r="I78" s="1"/>
  <c r="F77"/>
  <c r="I77" s="1"/>
  <c r="F76"/>
  <c r="I76" s="1"/>
  <c r="F75"/>
  <c r="I75" s="1"/>
  <c r="F73"/>
  <c r="I73" s="1"/>
  <c r="F72"/>
  <c r="I72" s="1"/>
  <c r="F71"/>
  <c r="I71" s="1"/>
  <c r="F69"/>
  <c r="I69" s="1"/>
  <c r="F68"/>
  <c r="I68" s="1"/>
  <c r="F67"/>
  <c r="I67" s="1"/>
  <c r="F66"/>
  <c r="I66" s="1"/>
  <c r="F65"/>
  <c r="I65" s="1"/>
  <c r="F64"/>
  <c r="I64" s="1"/>
  <c r="F63"/>
  <c r="I63" s="1"/>
  <c r="F61"/>
  <c r="I61" s="1"/>
  <c r="F60"/>
  <c r="I60" s="1"/>
  <c r="F59"/>
  <c r="I59" s="1"/>
  <c r="F57"/>
  <c r="I57" s="1"/>
  <c r="F56"/>
  <c r="I56" s="1"/>
  <c r="F55"/>
  <c r="I55" s="1"/>
  <c r="F54"/>
  <c r="I54" s="1"/>
  <c r="F53"/>
  <c r="I53" s="1"/>
  <c r="F52"/>
  <c r="I52" s="1"/>
  <c r="F51"/>
  <c r="I51" s="1"/>
  <c r="F50"/>
  <c r="I50" s="1"/>
  <c r="F49"/>
  <c r="I49" s="1"/>
  <c r="F47"/>
  <c r="I47" s="1"/>
  <c r="F46"/>
  <c r="I46" s="1"/>
  <c r="F45"/>
  <c r="I45" s="1"/>
  <c r="F44"/>
  <c r="I44" s="1"/>
  <c r="F43"/>
  <c r="I43" s="1"/>
  <c r="F42"/>
  <c r="I42" s="1"/>
  <c r="F41"/>
  <c r="I41" s="1"/>
  <c r="F40"/>
  <c r="I40" s="1"/>
  <c r="F39"/>
  <c r="I39" s="1"/>
  <c r="F37"/>
  <c r="I37" s="1"/>
  <c r="F36"/>
  <c r="I36" s="1"/>
  <c r="F35"/>
  <c r="I35" s="1"/>
  <c r="F34"/>
  <c r="I34" s="1"/>
  <c r="F33"/>
  <c r="I33" s="1"/>
  <c r="F32"/>
  <c r="I32" s="1"/>
  <c r="F31"/>
  <c r="I31" s="1"/>
  <c r="F30"/>
  <c r="I30" s="1"/>
  <c r="F29"/>
  <c r="I29" s="1"/>
  <c r="F27"/>
  <c r="I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G82"/>
  <c r="E18"/>
  <c r="D18"/>
  <c r="H82"/>
  <c r="F17"/>
  <c r="I17" s="1"/>
  <c r="F16"/>
  <c r="I16" s="1"/>
  <c r="F15"/>
  <c r="I15" s="1"/>
  <c r="F14"/>
  <c r="I14" s="1"/>
  <c r="F13"/>
  <c r="I13" s="1"/>
  <c r="F12"/>
  <c r="I12" s="1"/>
  <c r="F11"/>
  <c r="I11" s="1"/>
  <c r="E10"/>
  <c r="D10"/>
  <c r="F16" i="14"/>
  <c r="I16" s="1"/>
  <c r="F14"/>
  <c r="I14" s="1"/>
  <c r="F12"/>
  <c r="H18"/>
  <c r="G18"/>
  <c r="E18"/>
  <c r="D18"/>
  <c r="I20" i="13"/>
  <c r="F20"/>
  <c r="F19"/>
  <c r="I19" s="1"/>
  <c r="F18"/>
  <c r="I18" s="1"/>
  <c r="F17"/>
  <c r="I17" s="1"/>
  <c r="F16"/>
  <c r="I16" s="1"/>
  <c r="F15"/>
  <c r="I15" s="1"/>
  <c r="F14"/>
  <c r="I14" s="1"/>
  <c r="F13"/>
  <c r="I13" s="1"/>
  <c r="F12"/>
  <c r="H22"/>
  <c r="G22"/>
  <c r="D22"/>
  <c r="J52" i="12"/>
  <c r="J49"/>
  <c r="J48"/>
  <c r="J47"/>
  <c r="J44"/>
  <c r="J43"/>
  <c r="J42"/>
  <c r="J41"/>
  <c r="J39"/>
  <c r="J38"/>
  <c r="J36"/>
  <c r="J35"/>
  <c r="J34"/>
  <c r="G52"/>
  <c r="G51" s="1"/>
  <c r="G49"/>
  <c r="G48"/>
  <c r="G47"/>
  <c r="G35"/>
  <c r="G36"/>
  <c r="G38"/>
  <c r="G39"/>
  <c r="H37" s="1"/>
  <c r="G41"/>
  <c r="G40" s="1"/>
  <c r="G42"/>
  <c r="G43"/>
  <c r="G44"/>
  <c r="G34"/>
  <c r="I51"/>
  <c r="I46"/>
  <c r="E9" i="20" s="1"/>
  <c r="I40" i="12"/>
  <c r="I37"/>
  <c r="H51"/>
  <c r="D27" i="20" s="1"/>
  <c r="D31" s="1"/>
  <c r="H46" i="12"/>
  <c r="D9" i="20" s="1"/>
  <c r="H40" i="12"/>
  <c r="F51"/>
  <c r="F54" s="1"/>
  <c r="F46"/>
  <c r="F40"/>
  <c r="F37"/>
  <c r="E51"/>
  <c r="E46"/>
  <c r="C9" i="20" s="1"/>
  <c r="E40" i="12"/>
  <c r="J40" s="1"/>
  <c r="E37"/>
  <c r="J24"/>
  <c r="J22"/>
  <c r="J21"/>
  <c r="J20"/>
  <c r="J19"/>
  <c r="J16"/>
  <c r="J13"/>
  <c r="J12"/>
  <c r="J11"/>
  <c r="G24"/>
  <c r="G23"/>
  <c r="G22"/>
  <c r="G21"/>
  <c r="G20"/>
  <c r="G19"/>
  <c r="G16"/>
  <c r="G14"/>
  <c r="H26" s="1"/>
  <c r="G13"/>
  <c r="G12"/>
  <c r="G11"/>
  <c r="I18"/>
  <c r="F18"/>
  <c r="F15"/>
  <c r="F26" s="1"/>
  <c r="E18"/>
  <c r="E15"/>
  <c r="G48" i="16" l="1"/>
  <c r="F70" i="15"/>
  <c r="G84"/>
  <c r="I33" i="12"/>
  <c r="E8" i="20" s="1"/>
  <c r="E7" s="1"/>
  <c r="E15" s="1"/>
  <c r="E19" s="1"/>
  <c r="E23" s="1"/>
  <c r="I54" i="12"/>
  <c r="F58" i="15"/>
  <c r="I58" s="1"/>
  <c r="H19" i="17"/>
  <c r="F33"/>
  <c r="G18" i="12"/>
  <c r="E33"/>
  <c r="F33"/>
  <c r="G46"/>
  <c r="F62" i="15"/>
  <c r="I62" s="1"/>
  <c r="H48" i="16"/>
  <c r="F31"/>
  <c r="I31" s="1"/>
  <c r="J46" i="12"/>
  <c r="I22" i="13"/>
  <c r="F42" i="16"/>
  <c r="H31" i="17"/>
  <c r="B35" i="18"/>
  <c r="F18" i="14"/>
  <c r="H84" i="15"/>
  <c r="C8" i="20"/>
  <c r="C7" s="1"/>
  <c r="C15" s="1"/>
  <c r="C19" s="1"/>
  <c r="C23" s="1"/>
  <c r="H54" i="12"/>
  <c r="E27" i="20"/>
  <c r="E31" s="1"/>
  <c r="G15" i="12"/>
  <c r="G26" s="1"/>
  <c r="F22" i="16"/>
  <c r="I22" s="1"/>
  <c r="F48" i="15"/>
  <c r="I48" s="1"/>
  <c r="E21" i="14"/>
  <c r="D21"/>
  <c r="F38" i="15"/>
  <c r="I38" s="1"/>
  <c r="F28"/>
  <c r="F18"/>
  <c r="I18" s="1"/>
  <c r="F10"/>
  <c r="I10" s="1"/>
  <c r="E82"/>
  <c r="E84" s="1"/>
  <c r="G21" i="14"/>
  <c r="G50" i="16"/>
  <c r="H50"/>
  <c r="H21" i="14"/>
  <c r="E50" i="16"/>
  <c r="D50"/>
  <c r="I12"/>
  <c r="J37" i="12"/>
  <c r="J33" s="1"/>
  <c r="F12" i="16"/>
  <c r="H33" i="12"/>
  <c r="D8" i="20" s="1"/>
  <c r="D7" s="1"/>
  <c r="D33" i="17"/>
  <c r="G37" i="12"/>
  <c r="G33" s="1"/>
  <c r="J51"/>
  <c r="I12" i="14"/>
  <c r="I18" s="1"/>
  <c r="I26" i="12"/>
  <c r="D82" i="15"/>
  <c r="D84" s="1"/>
  <c r="E54" i="12"/>
  <c r="I16" i="16"/>
  <c r="F22" i="13"/>
  <c r="J18" i="12"/>
  <c r="I42" i="16"/>
  <c r="F74" i="15"/>
  <c r="I70"/>
  <c r="I28"/>
  <c r="J15" i="12"/>
  <c r="J26" s="1"/>
  <c r="E26"/>
  <c r="E148" i="3"/>
  <c r="E120"/>
  <c r="E115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E217"/>
  <c r="E166"/>
  <c r="E161"/>
  <c r="E162"/>
  <c r="E213"/>
  <c r="E207"/>
  <c r="E208"/>
  <c r="E156"/>
  <c r="E199"/>
  <c r="E150"/>
  <c r="E202"/>
  <c r="E190"/>
  <c r="E191"/>
  <c r="E142"/>
  <c r="E194"/>
  <c r="E146"/>
  <c r="E192"/>
  <c r="E144"/>
  <c r="E163"/>
  <c r="E212"/>
  <c r="E195"/>
  <c r="E145"/>
  <c r="E193"/>
  <c r="E143"/>
  <c r="E139"/>
  <c r="E206"/>
  <c r="E214"/>
  <c r="E164"/>
  <c r="E201"/>
  <c r="E151"/>
  <c r="E196"/>
  <c r="E140"/>
  <c r="E203"/>
  <c r="E153"/>
  <c r="E157"/>
  <c r="E167"/>
  <c r="E179"/>
  <c r="E130"/>
  <c r="E131"/>
  <c r="E182"/>
  <c r="E133"/>
  <c r="E135"/>
  <c r="E186"/>
  <c r="E178"/>
  <c r="E124"/>
  <c r="E176"/>
  <c r="E173"/>
  <c r="E123"/>
  <c r="E132"/>
  <c r="E172"/>
  <c r="E122"/>
  <c r="E171"/>
  <c r="E121"/>
  <c r="E126"/>
  <c r="E185"/>
  <c r="E184"/>
  <c r="E134"/>
  <c r="E180"/>
  <c r="E175"/>
  <c r="E125"/>
  <c r="E105"/>
  <c r="E53"/>
  <c r="E95"/>
  <c r="E43"/>
  <c r="E24"/>
  <c r="E93"/>
  <c r="E86"/>
  <c r="E34"/>
  <c r="E66"/>
  <c r="E14"/>
  <c r="D19" i="20" l="1"/>
  <c r="D23" s="1"/>
  <c r="I21" i="14"/>
  <c r="I48" i="16"/>
  <c r="F48"/>
  <c r="F50" s="1"/>
  <c r="H33" i="17"/>
  <c r="J54" i="12"/>
  <c r="F21" i="14"/>
  <c r="E205" i="3"/>
  <c r="E136"/>
  <c r="E129"/>
  <c r="E149"/>
  <c r="E155"/>
  <c r="E165"/>
  <c r="E128"/>
  <c r="E188"/>
  <c r="E141"/>
  <c r="E152"/>
  <c r="E138"/>
  <c r="E158"/>
  <c r="I50" i="16"/>
  <c r="G54" i="12"/>
  <c r="I74" i="15"/>
  <c r="I82" s="1"/>
  <c r="I84" s="1"/>
  <c r="F82"/>
  <c r="F84" s="1"/>
  <c r="E77" i="3"/>
  <c r="E94"/>
  <c r="E189"/>
  <c r="E170"/>
  <c r="E25"/>
  <c r="E183"/>
  <c r="E127"/>
  <c r="E76"/>
  <c r="E211"/>
  <c r="E41"/>
  <c r="E147"/>
  <c r="E200"/>
  <c r="E198"/>
  <c r="E119"/>
  <c r="E100"/>
  <c r="E215" l="1"/>
  <c r="E216"/>
  <c r="E99"/>
  <c r="E42"/>
  <c r="E118"/>
  <c r="E177"/>
  <c r="E181"/>
  <c r="E187"/>
  <c r="E137"/>
  <c r="E174"/>
  <c r="E48"/>
  <c r="E197" l="1"/>
  <c r="E169"/>
  <c r="E168"/>
  <c r="E108"/>
  <c r="E160"/>
  <c r="E47"/>
  <c r="E109" l="1"/>
  <c r="E210"/>
  <c r="E159"/>
  <c r="E154"/>
  <c r="E56"/>
  <c r="E57" l="1"/>
  <c r="E204"/>
  <c r="E209"/>
</calcChain>
</file>

<file path=xl/sharedStrings.xml><?xml version="1.0" encoding="utf-8"?>
<sst xmlns="http://schemas.openxmlformats.org/spreadsheetml/2006/main" count="542" uniqueCount="263">
  <si>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</si>
  <si>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</si>
  <si>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</si>
  <si>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</si>
  <si>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</si>
  <si>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</si>
  <si>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</si>
  <si>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</si>
  <si>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</si>
  <si>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</si>
  <si>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</si>
  <si>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</si>
  <si>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</si>
  <si>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</si>
  <si>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</si>
  <si>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</si>
  <si>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</si>
  <si>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</si>
  <si>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</si>
  <si>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</si>
  <si>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</si>
  <si>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</si>
  <si>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</si>
  <si>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</si>
  <si>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</si>
  <si>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</si>
  <si>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</si>
  <si>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</si>
  <si>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</si>
  <si>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</si>
  <si>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</si>
  <si>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</si>
  <si>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</si>
  <si>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</si>
  <si>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</si>
  <si>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</si>
  <si>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</si>
  <si>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</si>
  <si>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</si>
  <si>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</si>
  <si>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</si>
  <si>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</si>
  <si>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</si>
  <si>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</si>
  <si>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</si>
  <si>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</si>
  <si>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</si>
  <si>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</si>
  <si>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</si>
  <si>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</si>
  <si>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</si>
  <si>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</si>
  <si>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</si>
  <si>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</si>
  <si>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</si>
  <si>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</si>
  <si>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</si>
  <si>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</si>
  <si>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</si>
  <si>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</si>
  <si>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</si>
  <si>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</si>
  <si>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</si>
  <si>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</si>
  <si>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</si>
  <si>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</si>
  <si>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</si>
  <si>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</si>
  <si>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</si>
  <si>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</si>
  <si>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</si>
  <si>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</si>
  <si>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</si>
  <si>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</si>
  <si>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</si>
  <si>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</si>
  <si>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</si>
  <si>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</si>
  <si>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</si>
  <si>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</si>
  <si>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</si>
  <si>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</si>
  <si>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</si>
  <si>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</si>
  <si>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</si>
  <si>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</si>
  <si>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</si>
  <si>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</si>
  <si>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</si>
  <si>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</si>
  <si>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</si>
  <si>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</si>
  <si>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</si>
  <si>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</si>
  <si>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</si>
  <si>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</si>
  <si>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>TOTAL</t>
  </si>
  <si>
    <t>Servicios Personales</t>
  </si>
  <si>
    <t>Endeudamiento Neto</t>
  </si>
  <si>
    <t>Cuotas y Aportaciones de Seguridad Social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</si>
  <si>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</si>
  <si>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</si>
  <si>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</si>
  <si>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</si>
  <si>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</si>
  <si>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</si>
  <si>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</si>
  <si>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</si>
  <si>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</si>
  <si>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</si>
  <si>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</si>
  <si>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</si>
  <si>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</si>
  <si>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</si>
  <si>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</si>
  <si>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</si>
  <si>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</si>
  <si>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</si>
  <si>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</si>
  <si>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</si>
  <si>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</si>
  <si>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</si>
  <si>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</si>
  <si>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</si>
  <si>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</si>
  <si>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</si>
  <si>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</si>
  <si>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</si>
  <si>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</si>
  <si>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</si>
  <si>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</si>
  <si>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</si>
  <si>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</si>
  <si>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</si>
  <si>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</si>
  <si>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</si>
  <si>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</si>
  <si>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</si>
  <si>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</si>
  <si>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</si>
  <si>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</si>
  <si>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</si>
  <si>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</si>
  <si>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</si>
  <si>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</si>
  <si>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</si>
  <si>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</si>
  <si>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</si>
  <si>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</si>
  <si>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</si>
  <si>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</si>
  <si>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</si>
  <si>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</si>
  <si>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</si>
  <si>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</si>
  <si>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</si>
  <si>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</si>
  <si>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</si>
  <si>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</si>
  <si>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</si>
  <si>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</si>
  <si>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</si>
  <si>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</si>
  <si>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</si>
  <si>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</si>
  <si>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</si>
  <si>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</si>
  <si>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</si>
  <si>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</si>
  <si>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</si>
  <si>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</si>
  <si>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</si>
  <si>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</si>
  <si>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</si>
  <si>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</si>
  <si>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</si>
  <si>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</si>
  <si>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</si>
  <si>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</si>
  <si>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</si>
  <si>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</si>
  <si>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</si>
  <si>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</si>
  <si>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</si>
  <si>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</si>
  <si>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</si>
  <si>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</si>
  <si>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</si>
  <si>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</si>
  <si>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</si>
  <si>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</si>
  <si>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</si>
  <si>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</si>
  <si>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</si>
  <si>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</si>
  <si>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</si>
  <si>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</si>
  <si>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</si>
  <si>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</si>
  <si>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</si>
  <si>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</si>
  <si>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</si>
  <si>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</si>
  <si>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</si>
  <si>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</si>
  <si>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</si>
  <si>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</si>
  <si>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</si>
  <si>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</si>
  <si>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</si>
  <si>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</si>
  <si>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</si>
  <si>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</si>
  <si>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</si>
  <si>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</si>
  <si>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</si>
  <si>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</si>
  <si>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</si>
  <si>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</si>
  <si>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</si>
  <si>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</si>
  <si>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</si>
  <si>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</si>
  <si>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</si>
  <si>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</si>
  <si>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</si>
  <si>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</si>
  <si>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</si>
  <si>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</si>
  <si>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</si>
  <si>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</si>
  <si>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</si>
  <si>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</si>
  <si>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</si>
  <si>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</si>
  <si>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</si>
  <si>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</si>
  <si>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</si>
  <si>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</si>
  <si>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</si>
  <si>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</si>
  <si>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</si>
  <si>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</si>
  <si>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</si>
  <si>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</si>
  <si>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</si>
  <si>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</si>
  <si>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</si>
  <si>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</si>
  <si>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</si>
  <si>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</si>
  <si>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</si>
  <si>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</si>
  <si>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</si>
  <si>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</si>
  <si>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</si>
  <si>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</si>
  <si>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Ingresos excedentes¹</t>
  </si>
  <si>
    <t>COLEGIO DE BACHILLERES DEL ESTADO DE TLAXCALA</t>
  </si>
  <si>
    <t>Sector Paraestatal</t>
  </si>
  <si>
    <t>Cuenta Pública 2015</t>
  </si>
  <si>
    <t>Del 1 de enero al 30 de septiembre de 2015</t>
  </si>
  <si>
    <t>Del 1 de enero al 30 de septiembre 2015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</si>
</sst>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</numFmts>
  <fonts count="26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3" fillId="0" borderId="0" applyFont="0" applyFill="0" applyBorder="0" applyAlignment="0" applyProtection="0"/>
  </cellStyleXfs>
  <cellXfs count="20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8" fillId="4" borderId="0" xfId="0" applyFont="1" applyFill="1"/>
    <xf numFmtId="0" fontId="8" fillId="0" borderId="0" xfId="0" applyFont="1"/>
    <xf numFmtId="0" fontId="9" fillId="4" borderId="0" xfId="4" applyFont="1" applyFill="1"/>
    <xf numFmtId="0" fontId="9" fillId="4" borderId="0" xfId="4" applyFont="1" applyFill="1" applyAlignment="1">
      <alignment horizontal="center"/>
    </xf>
    <xf numFmtId="0" fontId="9" fillId="4" borderId="0" xfId="4" applyFont="1" applyFill="1" applyAlignment="1"/>
    <xf numFmtId="0" fontId="8" fillId="4" borderId="0" xfId="4" applyFont="1" applyFill="1"/>
    <xf numFmtId="0" fontId="11" fillId="4" borderId="11" xfId="4" applyFont="1" applyFill="1" applyBorder="1"/>
    <xf numFmtId="0" fontId="11" fillId="4" borderId="7" xfId="4" applyFont="1" applyFill="1" applyBorder="1"/>
    <xf numFmtId="0" fontId="11" fillId="4" borderId="8" xfId="4" applyFont="1" applyFill="1" applyBorder="1"/>
    <xf numFmtId="0" fontId="11" fillId="4" borderId="8" xfId="4" applyFont="1" applyFill="1" applyBorder="1" applyAlignment="1">
      <alignment horizontal="center"/>
    </xf>
    <xf numFmtId="0" fontId="11" fillId="4" borderId="17" xfId="4" applyFont="1" applyFill="1" applyBorder="1" applyAlignment="1">
      <alignment horizontal="center"/>
    </xf>
    <xf numFmtId="166" fontId="11" fillId="4" borderId="18" xfId="5" applyNumberFormat="1" applyFont="1" applyFill="1" applyBorder="1" applyAlignment="1">
      <alignment horizontal="center"/>
    </xf>
    <xf numFmtId="0" fontId="11" fillId="4" borderId="1" xfId="4" applyFont="1" applyFill="1" applyBorder="1" applyAlignment="1">
      <alignment horizontal="center" vertical="center"/>
    </xf>
    <xf numFmtId="0" fontId="14" fillId="4" borderId="0" xfId="4" applyFont="1" applyFill="1"/>
    <xf numFmtId="0" fontId="11" fillId="4" borderId="3" xfId="4" applyFont="1" applyFill="1" applyBorder="1" applyAlignment="1">
      <alignment horizontal="center" vertical="center"/>
    </xf>
    <xf numFmtId="0" fontId="11" fillId="4" borderId="4" xfId="4" applyFont="1" applyFill="1" applyBorder="1" applyAlignment="1">
      <alignment horizontal="center" vertical="center"/>
    </xf>
    <xf numFmtId="0" fontId="11" fillId="4" borderId="5" xfId="4" applyFont="1" applyFill="1" applyBorder="1" applyAlignment="1">
      <alignment wrapText="1"/>
    </xf>
    <xf numFmtId="166" fontId="11" fillId="4" borderId="19" xfId="5" applyNumberFormat="1" applyFont="1" applyFill="1" applyBorder="1" applyAlignment="1">
      <alignment horizontal="center"/>
    </xf>
    <xf numFmtId="0" fontId="14" fillId="4" borderId="9" xfId="4" applyFont="1" applyFill="1" applyBorder="1" applyAlignment="1">
      <alignment horizontal="centerContinuous"/>
    </xf>
    <xf numFmtId="0" fontId="14" fillId="4" borderId="6" xfId="4" applyFont="1" applyFill="1" applyBorder="1" applyAlignment="1">
      <alignment horizontal="centerContinuous"/>
    </xf>
    <xf numFmtId="0" fontId="14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14" fillId="4" borderId="1" xfId="4" applyFont="1" applyFill="1" applyBorder="1" applyAlignment="1">
      <alignment horizontal="left"/>
    </xf>
    <xf numFmtId="0" fontId="14" fillId="4" borderId="0" xfId="4" applyFont="1" applyFill="1" applyBorder="1" applyAlignment="1">
      <alignment horizontal="left"/>
    </xf>
    <xf numFmtId="0" fontId="12" fillId="4" borderId="18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4" fillId="4" borderId="1" xfId="4" applyFont="1" applyFill="1" applyBorder="1" applyAlignment="1">
      <alignment horizontal="center" vertical="center"/>
    </xf>
    <xf numFmtId="166" fontId="14" fillId="4" borderId="18" xfId="5" applyNumberFormat="1" applyFont="1" applyFill="1" applyBorder="1" applyAlignment="1">
      <alignment horizontal="center"/>
    </xf>
    <xf numFmtId="0" fontId="9" fillId="4" borderId="0" xfId="0" applyFont="1" applyFill="1"/>
    <xf numFmtId="0" fontId="9" fillId="0" borderId="0" xfId="0" applyFont="1"/>
    <xf numFmtId="0" fontId="11" fillId="4" borderId="0" xfId="4" applyFont="1" applyFill="1" applyBorder="1" applyAlignment="1">
      <alignment horizontal="center" vertical="center"/>
    </xf>
    <xf numFmtId="0" fontId="14" fillId="4" borderId="10" xfId="4" applyFont="1" applyFill="1" applyBorder="1" applyAlignment="1">
      <alignment horizontal="left" wrapText="1" indent="1"/>
    </xf>
    <xf numFmtId="37" fontId="16" fillId="7" borderId="16" xfId="4" applyNumberFormat="1" applyFont="1" applyFill="1" applyBorder="1" applyAlignment="1">
      <alignment horizontal="center" wrapText="1"/>
    </xf>
    <xf numFmtId="0" fontId="8" fillId="4" borderId="2" xfId="0" applyFont="1" applyFill="1" applyBorder="1"/>
    <xf numFmtId="0" fontId="8" fillId="4" borderId="0" xfId="0" applyFont="1" applyFill="1" applyBorder="1"/>
    <xf numFmtId="0" fontId="9" fillId="4" borderId="0" xfId="0" applyFont="1" applyFill="1" applyBorder="1"/>
    <xf numFmtId="0" fontId="9" fillId="4" borderId="2" xfId="0" applyFont="1" applyFill="1" applyBorder="1"/>
    <xf numFmtId="0" fontId="17" fillId="4" borderId="18" xfId="0" applyFont="1" applyFill="1" applyBorder="1" applyAlignment="1">
      <alignment vertical="center" wrapText="1"/>
    </xf>
    <xf numFmtId="0" fontId="0" fillId="4" borderId="0" xfId="0" applyFill="1"/>
    <xf numFmtId="0" fontId="16" fillId="7" borderId="1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8" fillId="4" borderId="18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top" wrapText="1"/>
    </xf>
    <xf numFmtId="0" fontId="8" fillId="4" borderId="2" xfId="0" applyFont="1" applyFill="1" applyBorder="1" applyAlignment="1">
      <alignment horizontal="justify" vertical="top" wrapText="1"/>
    </xf>
    <xf numFmtId="0" fontId="8" fillId="4" borderId="3" xfId="0" applyFont="1" applyFill="1" applyBorder="1" applyAlignment="1">
      <alignment horizontal="justify" vertical="top" wrapText="1"/>
    </xf>
    <xf numFmtId="0" fontId="8" fillId="4" borderId="5" xfId="0" applyFont="1" applyFill="1" applyBorder="1" applyAlignment="1">
      <alignment horizontal="justify" vertical="top" wrapText="1"/>
    </xf>
    <xf numFmtId="0" fontId="8" fillId="4" borderId="19" xfId="0" applyFont="1" applyFill="1" applyBorder="1" applyAlignment="1">
      <alignment horizontal="justify" vertical="top" wrapText="1"/>
    </xf>
    <xf numFmtId="0" fontId="15" fillId="4" borderId="0" xfId="0" applyFont="1" applyFill="1"/>
    <xf numFmtId="0" fontId="9" fillId="4" borderId="3" xfId="0" applyFont="1" applyFill="1" applyBorder="1" applyAlignment="1">
      <alignment horizontal="justify" vertical="top" wrapText="1"/>
    </xf>
    <xf numFmtId="0" fontId="9" fillId="4" borderId="5" xfId="0" applyFont="1" applyFill="1" applyBorder="1" applyAlignment="1">
      <alignment horizontal="justify" vertical="top" wrapText="1"/>
    </xf>
    <xf numFmtId="0" fontId="15" fillId="0" borderId="0" xfId="0" applyFont="1"/>
    <xf numFmtId="0" fontId="9" fillId="4" borderId="19" xfId="0" applyFont="1" applyFill="1" applyBorder="1" applyAlignment="1">
      <alignment horizontal="right" vertical="top" wrapText="1"/>
    </xf>
    <xf numFmtId="0" fontId="8" fillId="4" borderId="18" xfId="0" applyFont="1" applyFill="1" applyBorder="1" applyAlignment="1">
      <alignment horizontal="right" vertical="top" wrapText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justify" vertical="center" wrapText="1"/>
    </xf>
    <xf numFmtId="0" fontId="8" fillId="4" borderId="17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justify" vertical="center" wrapText="1"/>
    </xf>
    <xf numFmtId="0" fontId="8" fillId="4" borderId="19" xfId="0" applyFont="1" applyFill="1" applyBorder="1" applyAlignment="1">
      <alignment horizontal="justify" vertical="center" wrapText="1"/>
    </xf>
    <xf numFmtId="0" fontId="9" fillId="4" borderId="19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9" fillId="4" borderId="10" xfId="0" applyFont="1" applyFill="1" applyBorder="1" applyAlignment="1">
      <alignment horizontal="justify" vertical="center" wrapText="1"/>
    </xf>
    <xf numFmtId="0" fontId="9" fillId="4" borderId="16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horizontal="justify" vertical="top"/>
    </xf>
    <xf numFmtId="0" fontId="15" fillId="4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8" fillId="4" borderId="3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vertical="top"/>
    </xf>
    <xf numFmtId="0" fontId="9" fillId="4" borderId="3" xfId="0" applyFont="1" applyFill="1" applyBorder="1" applyAlignment="1">
      <alignment horizontal="left" vertical="top"/>
    </xf>
    <xf numFmtId="0" fontId="9" fillId="4" borderId="5" xfId="0" applyFont="1" applyFill="1" applyBorder="1" applyAlignment="1">
      <alignment vertical="top"/>
    </xf>
    <xf numFmtId="0" fontId="8" fillId="0" borderId="0" xfId="0" applyFont="1" applyAlignment="1">
      <alignment horizontal="left"/>
    </xf>
    <xf numFmtId="0" fontId="9" fillId="4" borderId="18" xfId="0" applyFont="1" applyFill="1" applyBorder="1" applyAlignment="1">
      <alignment horizontal="right" vertical="top" wrapText="1"/>
    </xf>
    <xf numFmtId="0" fontId="8" fillId="4" borderId="18" xfId="0" applyFont="1" applyFill="1" applyBorder="1" applyAlignment="1">
      <alignment horizontal="right" vertical="top"/>
    </xf>
    <xf numFmtId="0" fontId="9" fillId="4" borderId="18" xfId="0" applyFont="1" applyFill="1" applyBorder="1" applyAlignment="1">
      <alignment horizontal="right" vertical="top"/>
    </xf>
    <xf numFmtId="0" fontId="8" fillId="4" borderId="19" xfId="0" applyFont="1" applyFill="1" applyBorder="1" applyAlignment="1">
      <alignment horizontal="right" vertical="top"/>
    </xf>
    <xf numFmtId="0" fontId="20" fillId="0" borderId="0" xfId="0" applyFont="1" applyAlignment="1">
      <alignment horizontal="center"/>
    </xf>
    <xf numFmtId="0" fontId="8" fillId="4" borderId="19" xfId="0" applyFont="1" applyFill="1" applyBorder="1" applyAlignment="1">
      <alignment horizontal="right" vertical="center" wrapText="1"/>
    </xf>
    <xf numFmtId="0" fontId="8" fillId="4" borderId="20" xfId="0" applyFont="1" applyFill="1" applyBorder="1" applyAlignment="1">
      <alignment horizontal="justify" vertical="center" wrapText="1"/>
    </xf>
    <xf numFmtId="0" fontId="9" fillId="4" borderId="21" xfId="0" applyFont="1" applyFill="1" applyBorder="1" applyAlignment="1">
      <alignment horizontal="justify" vertical="center" wrapText="1"/>
    </xf>
    <xf numFmtId="0" fontId="9" fillId="4" borderId="20" xfId="0" applyFont="1" applyFill="1" applyBorder="1" applyAlignment="1">
      <alignment horizontal="justify" vertical="center" wrapText="1"/>
    </xf>
    <xf numFmtId="37" fontId="16" fillId="7" borderId="16" xfId="4" applyNumberFormat="1" applyFont="1" applyFill="1" applyBorder="1" applyAlignment="1">
      <alignment horizontal="center" vertical="center"/>
    </xf>
    <xf numFmtId="0" fontId="23" fillId="4" borderId="0" xfId="0" applyFont="1" applyFill="1"/>
    <xf numFmtId="0" fontId="23" fillId="0" borderId="0" xfId="0" applyFont="1"/>
    <xf numFmtId="0" fontId="16" fillId="7" borderId="16" xfId="0" applyFont="1" applyFill="1" applyBorder="1" applyAlignment="1">
      <alignment horizontal="center"/>
    </xf>
    <xf numFmtId="0" fontId="8" fillId="4" borderId="16" xfId="0" applyFont="1" applyFill="1" applyBorder="1"/>
    <xf numFmtId="0" fontId="21" fillId="4" borderId="16" xfId="0" applyFont="1" applyFill="1" applyBorder="1"/>
    <xf numFmtId="0" fontId="8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right"/>
    </xf>
    <xf numFmtId="0" fontId="8" fillId="4" borderId="22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9" fillId="4" borderId="22" xfId="0" applyFont="1" applyFill="1" applyBorder="1" applyAlignment="1">
      <alignment horizontal="right" vertical="center" wrapText="1"/>
    </xf>
    <xf numFmtId="1" fontId="8" fillId="4" borderId="18" xfId="0" applyNumberFormat="1" applyFont="1" applyFill="1" applyBorder="1" applyAlignment="1">
      <alignment horizontal="right" vertical="center" wrapText="1"/>
    </xf>
    <xf numFmtId="3" fontId="8" fillId="4" borderId="18" xfId="0" applyNumberFormat="1" applyFont="1" applyFill="1" applyBorder="1" applyAlignment="1">
      <alignment horizontal="right" vertical="center" wrapText="1"/>
    </xf>
    <xf numFmtId="1" fontId="9" fillId="4" borderId="18" xfId="0" applyNumberFormat="1" applyFont="1" applyFill="1" applyBorder="1" applyAlignment="1">
      <alignment horizontal="right" vertical="center" wrapText="1"/>
    </xf>
    <xf numFmtId="1" fontId="12" fillId="4" borderId="18" xfId="0" applyNumberFormat="1" applyFont="1" applyFill="1" applyBorder="1" applyAlignment="1">
      <alignment vertical="center" wrapText="1"/>
    </xf>
    <xf numFmtId="3" fontId="12" fillId="4" borderId="18" xfId="0" applyNumberFormat="1" applyFont="1" applyFill="1" applyBorder="1" applyAlignment="1">
      <alignment vertical="center" wrapText="1"/>
    </xf>
    <xf numFmtId="3" fontId="17" fillId="4" borderId="18" xfId="0" applyNumberFormat="1" applyFont="1" applyFill="1" applyBorder="1" applyAlignment="1">
      <alignment vertical="center" wrapText="1"/>
    </xf>
    <xf numFmtId="3" fontId="12" fillId="4" borderId="16" xfId="0" applyNumberFormat="1" applyFont="1" applyFill="1" applyBorder="1" applyAlignment="1">
      <alignment vertical="center" wrapText="1"/>
    </xf>
    <xf numFmtId="166" fontId="8" fillId="4" borderId="18" xfId="2" applyNumberFormat="1" applyFont="1" applyFill="1" applyBorder="1" applyAlignment="1">
      <alignment horizontal="right" vertical="top" wrapText="1"/>
    </xf>
    <xf numFmtId="166" fontId="9" fillId="4" borderId="19" xfId="2" applyNumberFormat="1" applyFont="1" applyFill="1" applyBorder="1" applyAlignment="1">
      <alignment horizontal="right" vertical="top" wrapText="1"/>
    </xf>
    <xf numFmtId="166" fontId="8" fillId="4" borderId="18" xfId="2" applyNumberFormat="1" applyFont="1" applyFill="1" applyBorder="1" applyAlignment="1">
      <alignment horizontal="right" vertical="center" wrapText="1"/>
    </xf>
    <xf numFmtId="1" fontId="9" fillId="4" borderId="16" xfId="0" applyNumberFormat="1" applyFont="1" applyFill="1" applyBorder="1" applyAlignment="1">
      <alignment vertical="center" wrapText="1"/>
    </xf>
    <xf numFmtId="1" fontId="8" fillId="4" borderId="22" xfId="0" applyNumberFormat="1" applyFont="1" applyFill="1" applyBorder="1" applyAlignment="1">
      <alignment horizontal="right" vertical="center" wrapText="1"/>
    </xf>
    <xf numFmtId="1" fontId="8" fillId="4" borderId="19" xfId="0" applyNumberFormat="1" applyFont="1" applyFill="1" applyBorder="1" applyAlignment="1">
      <alignment horizontal="right" vertical="center" wrapText="1"/>
    </xf>
    <xf numFmtId="1" fontId="8" fillId="4" borderId="16" xfId="0" applyNumberFormat="1" applyFont="1" applyFill="1" applyBorder="1" applyAlignment="1">
      <alignment horizontal="right" vertical="center" wrapText="1"/>
    </xf>
    <xf numFmtId="1" fontId="9" fillId="4" borderId="22" xfId="0" applyNumberFormat="1" applyFont="1" applyFill="1" applyBorder="1" applyAlignment="1">
      <alignment horizontal="right" vertical="center" wrapText="1"/>
    </xf>
    <xf numFmtId="166" fontId="9" fillId="4" borderId="18" xfId="2" applyNumberFormat="1" applyFont="1" applyFill="1" applyBorder="1" applyAlignment="1">
      <alignment horizontal="right" vertical="center" wrapText="1"/>
    </xf>
    <xf numFmtId="166" fontId="9" fillId="4" borderId="19" xfId="2" applyNumberFormat="1" applyFont="1" applyFill="1" applyBorder="1" applyAlignment="1">
      <alignment horizontal="right" vertical="top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top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166" fontId="14" fillId="4" borderId="17" xfId="4" applyNumberFormat="1" applyFont="1" applyFill="1" applyBorder="1" applyAlignment="1">
      <alignment horizontal="center"/>
    </xf>
    <xf numFmtId="166" fontId="14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2" fillId="4" borderId="1" xfId="0" applyFont="1" applyFill="1" applyBorder="1" applyAlignment="1">
      <alignment horizontal="left" vertical="center" wrapText="1"/>
    </xf>
    <xf numFmtId="166" fontId="14" fillId="4" borderId="17" xfId="4" applyNumberFormat="1" applyFont="1" applyFill="1" applyBorder="1" applyAlignment="1">
      <alignment horizontal="center" vertical="top"/>
    </xf>
    <xf numFmtId="166" fontId="14" fillId="4" borderId="19" xfId="4" applyNumberFormat="1" applyFont="1" applyFill="1" applyBorder="1" applyAlignment="1">
      <alignment horizontal="center" vertical="top"/>
    </xf>
    <xf numFmtId="37" fontId="16" fillId="7" borderId="16" xfId="4" applyNumberFormat="1" applyFont="1" applyFill="1" applyBorder="1" applyAlignment="1">
      <alignment horizontal="center" vertical="center" wrapText="1"/>
    </xf>
    <xf numFmtId="37" fontId="16" fillId="7" borderId="16" xfId="4" applyNumberFormat="1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/>
    </xf>
    <xf numFmtId="0" fontId="16" fillId="7" borderId="7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6" fillId="7" borderId="11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8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right"/>
    </xf>
    <xf numFmtId="0" fontId="8" fillId="4" borderId="10" xfId="0" applyFont="1" applyFill="1" applyBorder="1" applyAlignment="1">
      <alignment horizontal="right"/>
    </xf>
    <xf numFmtId="0" fontId="16" fillId="7" borderId="16" xfId="3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wrapText="1"/>
    </xf>
    <xf numFmtId="0" fontId="8" fillId="4" borderId="0" xfId="0" applyFont="1" applyFill="1" applyAlignment="1">
      <alignment horizontal="left"/>
    </xf>
    <xf numFmtId="0" fontId="8" fillId="4" borderId="3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top" wrapText="1" indent="1"/>
    </xf>
    <xf numFmtId="0" fontId="8" fillId="4" borderId="24" xfId="0" applyFont="1" applyFill="1" applyBorder="1" applyAlignment="1">
      <alignment horizontal="left" vertical="top" wrapText="1" inden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146" t="s">
        <v>0</v>
      </c>
      <c r="B2" s="146"/>
      <c r="C2" s="146"/>
      <c r="D2" s="146"/>
      <c r="E2" s="13" t="e">
        <f>#REF!</f>
        <v>#REF!</v>
      </c>
    </row>
    <row r="3" spans="1:5">
      <c r="A3" s="146" t="s">
        <v>2</v>
      </c>
      <c r="B3" s="146"/>
      <c r="C3" s="146"/>
      <c r="D3" s="146"/>
      <c r="E3" s="13" t="e">
        <f>#REF!</f>
        <v>#REF!</v>
      </c>
    </row>
    <row r="4" spans="1:5">
      <c r="A4" s="146" t="s">
        <v>1</v>
      </c>
      <c r="B4" s="146"/>
      <c r="C4" s="146"/>
      <c r="D4" s="146"/>
      <c r="E4" s="14"/>
    </row>
    <row r="5" spans="1:5">
      <c r="A5" s="146" t="s">
        <v>70</v>
      </c>
      <c r="B5" s="146"/>
      <c r="C5" s="146"/>
      <c r="D5" s="146"/>
      <c r="E5" t="s">
        <v>68</v>
      </c>
    </row>
    <row r="6" spans="1:5">
      <c r="A6" s="6"/>
      <c r="B6" s="6"/>
      <c r="C6" s="141" t="s">
        <v>3</v>
      </c>
      <c r="D6" s="141"/>
      <c r="E6" s="1">
        <v>2013</v>
      </c>
    </row>
    <row r="7" spans="1:5">
      <c r="A7" s="137" t="s">
        <v>66</v>
      </c>
      <c r="B7" s="138" t="s">
        <v>6</v>
      </c>
      <c r="C7" s="139" t="s">
        <v>8</v>
      </c>
      <c r="D7" s="139"/>
      <c r="E7" s="8" t="e">
        <f>#REF!</f>
        <v>#REF!</v>
      </c>
    </row>
    <row r="8" spans="1:5">
      <c r="A8" s="137"/>
      <c r="B8" s="138"/>
      <c r="C8" s="139" t="s">
        <v>10</v>
      </c>
      <c r="D8" s="139"/>
      <c r="E8" s="8" t="e">
        <f>#REF!</f>
        <v>#REF!</v>
      </c>
    </row>
    <row r="9" spans="1:5">
      <c r="A9" s="137"/>
      <c r="B9" s="138"/>
      <c r="C9" s="139" t="s">
        <v>12</v>
      </c>
      <c r="D9" s="139"/>
      <c r="E9" s="8" t="e">
        <f>#REF!</f>
        <v>#REF!</v>
      </c>
    </row>
    <row r="10" spans="1:5">
      <c r="A10" s="137"/>
      <c r="B10" s="138"/>
      <c r="C10" s="139" t="s">
        <v>14</v>
      </c>
      <c r="D10" s="139"/>
      <c r="E10" s="8" t="e">
        <f>#REF!</f>
        <v>#REF!</v>
      </c>
    </row>
    <row r="11" spans="1:5">
      <c r="A11" s="137"/>
      <c r="B11" s="138"/>
      <c r="C11" s="139" t="s">
        <v>16</v>
      </c>
      <c r="D11" s="139"/>
      <c r="E11" s="8" t="e">
        <f>#REF!</f>
        <v>#REF!</v>
      </c>
    </row>
    <row r="12" spans="1:5">
      <c r="A12" s="137"/>
      <c r="B12" s="138"/>
      <c r="C12" s="139" t="s">
        <v>18</v>
      </c>
      <c r="D12" s="139"/>
      <c r="E12" s="8" t="e">
        <f>#REF!</f>
        <v>#REF!</v>
      </c>
    </row>
    <row r="13" spans="1:5">
      <c r="A13" s="137"/>
      <c r="B13" s="138"/>
      <c r="C13" s="139" t="s">
        <v>20</v>
      </c>
      <c r="D13" s="139"/>
      <c r="E13" s="8" t="e">
        <f>#REF!</f>
        <v>#REF!</v>
      </c>
    </row>
    <row r="14" spans="1:5" ht="15.75" thickBot="1">
      <c r="A14" s="137"/>
      <c r="B14" s="4"/>
      <c r="C14" s="140" t="s">
        <v>23</v>
      </c>
      <c r="D14" s="140"/>
      <c r="E14" s="9" t="e">
        <f>#REF!</f>
        <v>#REF!</v>
      </c>
    </row>
    <row r="15" spans="1:5">
      <c r="A15" s="137"/>
      <c r="B15" s="138" t="s">
        <v>25</v>
      </c>
      <c r="C15" s="139" t="s">
        <v>27</v>
      </c>
      <c r="D15" s="139"/>
      <c r="E15" s="8" t="e">
        <f>#REF!</f>
        <v>#REF!</v>
      </c>
    </row>
    <row r="16" spans="1:5">
      <c r="A16" s="137"/>
      <c r="B16" s="138"/>
      <c r="C16" s="139" t="s">
        <v>29</v>
      </c>
      <c r="D16" s="139"/>
      <c r="E16" s="8" t="e">
        <f>#REF!</f>
        <v>#REF!</v>
      </c>
    </row>
    <row r="17" spans="1:5">
      <c r="A17" s="137"/>
      <c r="B17" s="138"/>
      <c r="C17" s="139" t="s">
        <v>31</v>
      </c>
      <c r="D17" s="139"/>
      <c r="E17" s="8" t="e">
        <f>#REF!</f>
        <v>#REF!</v>
      </c>
    </row>
    <row r="18" spans="1:5">
      <c r="A18" s="137"/>
      <c r="B18" s="138"/>
      <c r="C18" s="139" t="s">
        <v>33</v>
      </c>
      <c r="D18" s="139"/>
      <c r="E18" s="8" t="e">
        <f>#REF!</f>
        <v>#REF!</v>
      </c>
    </row>
    <row r="19" spans="1:5">
      <c r="A19" s="137"/>
      <c r="B19" s="138"/>
      <c r="C19" s="139" t="s">
        <v>35</v>
      </c>
      <c r="D19" s="139"/>
      <c r="E19" s="8" t="e">
        <f>#REF!</f>
        <v>#REF!</v>
      </c>
    </row>
    <row r="20" spans="1:5">
      <c r="A20" s="137"/>
      <c r="B20" s="138"/>
      <c r="C20" s="139" t="s">
        <v>37</v>
      </c>
      <c r="D20" s="139"/>
      <c r="E20" s="8" t="e">
        <f>#REF!</f>
        <v>#REF!</v>
      </c>
    </row>
    <row r="21" spans="1:5">
      <c r="A21" s="137"/>
      <c r="B21" s="138"/>
      <c r="C21" s="139" t="s">
        <v>39</v>
      </c>
      <c r="D21" s="139"/>
      <c r="E21" s="8" t="e">
        <f>#REF!</f>
        <v>#REF!</v>
      </c>
    </row>
    <row r="22" spans="1:5">
      <c r="A22" s="137"/>
      <c r="B22" s="138"/>
      <c r="C22" s="139" t="s">
        <v>40</v>
      </c>
      <c r="D22" s="139"/>
      <c r="E22" s="8" t="e">
        <f>#REF!</f>
        <v>#REF!</v>
      </c>
    </row>
    <row r="23" spans="1:5">
      <c r="A23" s="137"/>
      <c r="B23" s="138"/>
      <c r="C23" s="139" t="s">
        <v>42</v>
      </c>
      <c r="D23" s="139"/>
      <c r="E23" s="8" t="e">
        <f>#REF!</f>
        <v>#REF!</v>
      </c>
    </row>
    <row r="24" spans="1:5" ht="15.75" thickBot="1">
      <c r="A24" s="137"/>
      <c r="B24" s="4"/>
      <c r="C24" s="140" t="s">
        <v>44</v>
      </c>
      <c r="D24" s="140"/>
      <c r="E24" s="9" t="e">
        <f>#REF!</f>
        <v>#REF!</v>
      </c>
    </row>
    <row r="25" spans="1:5" ht="15.75" thickBot="1">
      <c r="A25" s="137"/>
      <c r="B25" s="2"/>
      <c r="C25" s="140" t="s">
        <v>46</v>
      </c>
      <c r="D25" s="140"/>
      <c r="E25" s="9" t="e">
        <f>#REF!</f>
        <v>#REF!</v>
      </c>
    </row>
    <row r="26" spans="1:5">
      <c r="A26" s="137" t="s">
        <v>67</v>
      </c>
      <c r="B26" s="138" t="s">
        <v>7</v>
      </c>
      <c r="C26" s="139" t="s">
        <v>9</v>
      </c>
      <c r="D26" s="139"/>
      <c r="E26" s="8" t="e">
        <f>#REF!</f>
        <v>#REF!</v>
      </c>
    </row>
    <row r="27" spans="1:5">
      <c r="A27" s="137"/>
      <c r="B27" s="138"/>
      <c r="C27" s="139" t="s">
        <v>11</v>
      </c>
      <c r="D27" s="139"/>
      <c r="E27" s="8" t="e">
        <f>#REF!</f>
        <v>#REF!</v>
      </c>
    </row>
    <row r="28" spans="1:5">
      <c r="A28" s="137"/>
      <c r="B28" s="138"/>
      <c r="C28" s="139" t="s">
        <v>13</v>
      </c>
      <c r="D28" s="139"/>
      <c r="E28" s="8" t="e">
        <f>#REF!</f>
        <v>#REF!</v>
      </c>
    </row>
    <row r="29" spans="1:5">
      <c r="A29" s="137"/>
      <c r="B29" s="138"/>
      <c r="C29" s="139" t="s">
        <v>15</v>
      </c>
      <c r="D29" s="139"/>
      <c r="E29" s="8" t="e">
        <f>#REF!</f>
        <v>#REF!</v>
      </c>
    </row>
    <row r="30" spans="1:5">
      <c r="A30" s="137"/>
      <c r="B30" s="138"/>
      <c r="C30" s="139" t="s">
        <v>17</v>
      </c>
      <c r="D30" s="139"/>
      <c r="E30" s="8" t="e">
        <f>#REF!</f>
        <v>#REF!</v>
      </c>
    </row>
    <row r="31" spans="1:5">
      <c r="A31" s="137"/>
      <c r="B31" s="138"/>
      <c r="C31" s="139" t="s">
        <v>19</v>
      </c>
      <c r="D31" s="139"/>
      <c r="E31" s="8" t="e">
        <f>#REF!</f>
        <v>#REF!</v>
      </c>
    </row>
    <row r="32" spans="1:5">
      <c r="A32" s="137"/>
      <c r="B32" s="138"/>
      <c r="C32" s="139" t="s">
        <v>21</v>
      </c>
      <c r="D32" s="139"/>
      <c r="E32" s="8" t="e">
        <f>#REF!</f>
        <v>#REF!</v>
      </c>
    </row>
    <row r="33" spans="1:5">
      <c r="A33" s="137"/>
      <c r="B33" s="138"/>
      <c r="C33" s="139" t="s">
        <v>22</v>
      </c>
      <c r="D33" s="139"/>
      <c r="E33" s="8" t="e">
        <f>#REF!</f>
        <v>#REF!</v>
      </c>
    </row>
    <row r="34" spans="1:5" ht="15.75" thickBot="1">
      <c r="A34" s="137"/>
      <c r="B34" s="4"/>
      <c r="C34" s="140" t="s">
        <v>24</v>
      </c>
      <c r="D34" s="140"/>
      <c r="E34" s="9" t="e">
        <f>#REF!</f>
        <v>#REF!</v>
      </c>
    </row>
    <row r="35" spans="1:5">
      <c r="A35" s="137"/>
      <c r="B35" s="138" t="s">
        <v>26</v>
      </c>
      <c r="C35" s="139" t="s">
        <v>28</v>
      </c>
      <c r="D35" s="139"/>
      <c r="E35" s="8" t="e">
        <f>#REF!</f>
        <v>#REF!</v>
      </c>
    </row>
    <row r="36" spans="1:5">
      <c r="A36" s="137"/>
      <c r="B36" s="138"/>
      <c r="C36" s="139" t="s">
        <v>30</v>
      </c>
      <c r="D36" s="139"/>
      <c r="E36" s="8" t="e">
        <f>#REF!</f>
        <v>#REF!</v>
      </c>
    </row>
    <row r="37" spans="1:5">
      <c r="A37" s="137"/>
      <c r="B37" s="138"/>
      <c r="C37" s="139" t="s">
        <v>32</v>
      </c>
      <c r="D37" s="139"/>
      <c r="E37" s="8" t="e">
        <f>#REF!</f>
        <v>#REF!</v>
      </c>
    </row>
    <row r="38" spans="1:5">
      <c r="A38" s="137"/>
      <c r="B38" s="138"/>
      <c r="C38" s="139" t="s">
        <v>34</v>
      </c>
      <c r="D38" s="139"/>
      <c r="E38" s="8" t="e">
        <f>#REF!</f>
        <v>#REF!</v>
      </c>
    </row>
    <row r="39" spans="1:5">
      <c r="A39" s="137"/>
      <c r="B39" s="138"/>
      <c r="C39" s="139" t="s">
        <v>36</v>
      </c>
      <c r="D39" s="139"/>
      <c r="E39" s="8" t="e">
        <f>#REF!</f>
        <v>#REF!</v>
      </c>
    </row>
    <row r="40" spans="1:5">
      <c r="A40" s="137"/>
      <c r="B40" s="138"/>
      <c r="C40" s="139" t="s">
        <v>38</v>
      </c>
      <c r="D40" s="139"/>
      <c r="E40" s="8" t="e">
        <f>#REF!</f>
        <v>#REF!</v>
      </c>
    </row>
    <row r="41" spans="1:5" ht="15.75" thickBot="1">
      <c r="A41" s="137"/>
      <c r="B41" s="2"/>
      <c r="C41" s="140" t="s">
        <v>41</v>
      </c>
      <c r="D41" s="140"/>
      <c r="E41" s="9" t="e">
        <f>#REF!</f>
        <v>#REF!</v>
      </c>
    </row>
    <row r="42" spans="1:5" ht="15.75" thickBot="1">
      <c r="A42" s="137"/>
      <c r="B42" s="2"/>
      <c r="C42" s="140" t="s">
        <v>43</v>
      </c>
      <c r="D42" s="140"/>
      <c r="E42" s="9" t="e">
        <f>#REF!</f>
        <v>#REF!</v>
      </c>
    </row>
    <row r="43" spans="1:5">
      <c r="A43" s="3"/>
      <c r="B43" s="138" t="s">
        <v>45</v>
      </c>
      <c r="C43" s="142" t="s">
        <v>47</v>
      </c>
      <c r="D43" s="142"/>
      <c r="E43" s="10" t="e">
        <f>#REF!</f>
        <v>#REF!</v>
      </c>
    </row>
    <row r="44" spans="1:5">
      <c r="A44" s="3"/>
      <c r="B44" s="138"/>
      <c r="C44" s="139" t="s">
        <v>48</v>
      </c>
      <c r="D44" s="139"/>
      <c r="E44" s="8" t="e">
        <f>#REF!</f>
        <v>#REF!</v>
      </c>
    </row>
    <row r="45" spans="1:5">
      <c r="A45" s="3"/>
      <c r="B45" s="138"/>
      <c r="C45" s="139" t="s">
        <v>49</v>
      </c>
      <c r="D45" s="139"/>
      <c r="E45" s="8" t="e">
        <f>#REF!</f>
        <v>#REF!</v>
      </c>
    </row>
    <row r="46" spans="1:5">
      <c r="A46" s="3"/>
      <c r="B46" s="138"/>
      <c r="C46" s="139" t="s">
        <v>50</v>
      </c>
      <c r="D46" s="139"/>
      <c r="E46" s="8" t="e">
        <f>#REF!</f>
        <v>#REF!</v>
      </c>
    </row>
    <row r="47" spans="1:5">
      <c r="A47" s="3"/>
      <c r="B47" s="138"/>
      <c r="C47" s="142" t="s">
        <v>51</v>
      </c>
      <c r="D47" s="142"/>
      <c r="E47" s="10" t="e">
        <f>#REF!</f>
        <v>#REF!</v>
      </c>
    </row>
    <row r="48" spans="1:5">
      <c r="A48" s="3"/>
      <c r="B48" s="138"/>
      <c r="C48" s="139" t="s">
        <v>52</v>
      </c>
      <c r="D48" s="139"/>
      <c r="E48" s="8" t="e">
        <f>#REF!</f>
        <v>#REF!</v>
      </c>
    </row>
    <row r="49" spans="1:5">
      <c r="A49" s="3"/>
      <c r="B49" s="138"/>
      <c r="C49" s="139" t="s">
        <v>53</v>
      </c>
      <c r="D49" s="139"/>
      <c r="E49" s="8" t="e">
        <f>#REF!</f>
        <v>#REF!</v>
      </c>
    </row>
    <row r="50" spans="1:5">
      <c r="A50" s="3"/>
      <c r="B50" s="138"/>
      <c r="C50" s="139" t="s">
        <v>54</v>
      </c>
      <c r="D50" s="139"/>
      <c r="E50" s="8" t="e">
        <f>#REF!</f>
        <v>#REF!</v>
      </c>
    </row>
    <row r="51" spans="1:5">
      <c r="A51" s="3"/>
      <c r="B51" s="138"/>
      <c r="C51" s="139" t="s">
        <v>55</v>
      </c>
      <c r="D51" s="139"/>
      <c r="E51" s="8" t="e">
        <f>#REF!</f>
        <v>#REF!</v>
      </c>
    </row>
    <row r="52" spans="1:5">
      <c r="A52" s="3"/>
      <c r="B52" s="138"/>
      <c r="C52" s="139" t="s">
        <v>56</v>
      </c>
      <c r="D52" s="139"/>
      <c r="E52" s="8" t="e">
        <f>#REF!</f>
        <v>#REF!</v>
      </c>
    </row>
    <row r="53" spans="1:5">
      <c r="A53" s="3"/>
      <c r="B53" s="138"/>
      <c r="C53" s="142" t="s">
        <v>57</v>
      </c>
      <c r="D53" s="142"/>
      <c r="E53" s="10" t="e">
        <f>#REF!</f>
        <v>#REF!</v>
      </c>
    </row>
    <row r="54" spans="1:5">
      <c r="A54" s="3"/>
      <c r="B54" s="138"/>
      <c r="C54" s="139" t="s">
        <v>58</v>
      </c>
      <c r="D54" s="139"/>
      <c r="E54" s="8" t="e">
        <f>#REF!</f>
        <v>#REF!</v>
      </c>
    </row>
    <row r="55" spans="1:5">
      <c r="A55" s="3"/>
      <c r="B55" s="138"/>
      <c r="C55" s="139" t="s">
        <v>59</v>
      </c>
      <c r="D55" s="139"/>
      <c r="E55" s="8" t="e">
        <f>#REF!</f>
        <v>#REF!</v>
      </c>
    </row>
    <row r="56" spans="1:5" ht="15.75" thickBot="1">
      <c r="A56" s="3"/>
      <c r="B56" s="138"/>
      <c r="C56" s="140" t="s">
        <v>60</v>
      </c>
      <c r="D56" s="140"/>
      <c r="E56" s="9" t="e">
        <f>#REF!</f>
        <v>#REF!</v>
      </c>
    </row>
    <row r="57" spans="1:5" ht="15.75" thickBot="1">
      <c r="A57" s="3"/>
      <c r="B57" s="2"/>
      <c r="C57" s="140" t="s">
        <v>61</v>
      </c>
      <c r="D57" s="140"/>
      <c r="E57" s="9" t="e">
        <f>#REF!</f>
        <v>#REF!</v>
      </c>
    </row>
    <row r="58" spans="1:5">
      <c r="A58" s="3"/>
      <c r="B58" s="2"/>
      <c r="C58" s="141" t="s">
        <v>3</v>
      </c>
      <c r="D58" s="141"/>
      <c r="E58" s="1">
        <v>2012</v>
      </c>
    </row>
    <row r="59" spans="1:5">
      <c r="A59" s="137" t="s">
        <v>66</v>
      </c>
      <c r="B59" s="138" t="s">
        <v>6</v>
      </c>
      <c r="C59" s="139" t="s">
        <v>8</v>
      </c>
      <c r="D59" s="139"/>
      <c r="E59" s="8" t="e">
        <f>#REF!</f>
        <v>#REF!</v>
      </c>
    </row>
    <row r="60" spans="1:5">
      <c r="A60" s="137"/>
      <c r="B60" s="138"/>
      <c r="C60" s="139" t="s">
        <v>10</v>
      </c>
      <c r="D60" s="139"/>
      <c r="E60" s="8" t="e">
        <f>#REF!</f>
        <v>#REF!</v>
      </c>
    </row>
    <row r="61" spans="1:5">
      <c r="A61" s="137"/>
      <c r="B61" s="138"/>
      <c r="C61" s="139" t="s">
        <v>12</v>
      </c>
      <c r="D61" s="139"/>
      <c r="E61" s="8" t="e">
        <f>#REF!</f>
        <v>#REF!</v>
      </c>
    </row>
    <row r="62" spans="1:5">
      <c r="A62" s="137"/>
      <c r="B62" s="138"/>
      <c r="C62" s="139" t="s">
        <v>14</v>
      </c>
      <c r="D62" s="139"/>
      <c r="E62" s="8" t="e">
        <f>#REF!</f>
        <v>#REF!</v>
      </c>
    </row>
    <row r="63" spans="1:5">
      <c r="A63" s="137"/>
      <c r="B63" s="138"/>
      <c r="C63" s="139" t="s">
        <v>16</v>
      </c>
      <c r="D63" s="139"/>
      <c r="E63" s="8" t="e">
        <f>#REF!</f>
        <v>#REF!</v>
      </c>
    </row>
    <row r="64" spans="1:5">
      <c r="A64" s="137"/>
      <c r="B64" s="138"/>
      <c r="C64" s="139" t="s">
        <v>18</v>
      </c>
      <c r="D64" s="139"/>
      <c r="E64" s="8" t="e">
        <f>#REF!</f>
        <v>#REF!</v>
      </c>
    </row>
    <row r="65" spans="1:5">
      <c r="A65" s="137"/>
      <c r="B65" s="138"/>
      <c r="C65" s="139" t="s">
        <v>20</v>
      </c>
      <c r="D65" s="139"/>
      <c r="E65" s="8" t="e">
        <f>#REF!</f>
        <v>#REF!</v>
      </c>
    </row>
    <row r="66" spans="1:5" ht="15.75" thickBot="1">
      <c r="A66" s="137"/>
      <c r="B66" s="4"/>
      <c r="C66" s="140" t="s">
        <v>23</v>
      </c>
      <c r="D66" s="140"/>
      <c r="E66" s="9" t="e">
        <f>#REF!</f>
        <v>#REF!</v>
      </c>
    </row>
    <row r="67" spans="1:5">
      <c r="A67" s="137"/>
      <c r="B67" s="138" t="s">
        <v>25</v>
      </c>
      <c r="C67" s="139" t="s">
        <v>27</v>
      </c>
      <c r="D67" s="139"/>
      <c r="E67" s="8" t="e">
        <f>#REF!</f>
        <v>#REF!</v>
      </c>
    </row>
    <row r="68" spans="1:5">
      <c r="A68" s="137"/>
      <c r="B68" s="138"/>
      <c r="C68" s="139" t="s">
        <v>29</v>
      </c>
      <c r="D68" s="139"/>
      <c r="E68" s="8" t="e">
        <f>#REF!</f>
        <v>#REF!</v>
      </c>
    </row>
    <row r="69" spans="1:5">
      <c r="A69" s="137"/>
      <c r="B69" s="138"/>
      <c r="C69" s="139" t="s">
        <v>31</v>
      </c>
      <c r="D69" s="139"/>
      <c r="E69" s="8" t="e">
        <f>#REF!</f>
        <v>#REF!</v>
      </c>
    </row>
    <row r="70" spans="1:5">
      <c r="A70" s="137"/>
      <c r="B70" s="138"/>
      <c r="C70" s="139" t="s">
        <v>33</v>
      </c>
      <c r="D70" s="139"/>
      <c r="E70" s="8" t="e">
        <f>#REF!</f>
        <v>#REF!</v>
      </c>
    </row>
    <row r="71" spans="1:5">
      <c r="A71" s="137"/>
      <c r="B71" s="138"/>
      <c r="C71" s="139" t="s">
        <v>35</v>
      </c>
      <c r="D71" s="139"/>
      <c r="E71" s="8" t="e">
        <f>#REF!</f>
        <v>#REF!</v>
      </c>
    </row>
    <row r="72" spans="1:5">
      <c r="A72" s="137"/>
      <c r="B72" s="138"/>
      <c r="C72" s="139" t="s">
        <v>37</v>
      </c>
      <c r="D72" s="139"/>
      <c r="E72" s="8" t="e">
        <f>#REF!</f>
        <v>#REF!</v>
      </c>
    </row>
    <row r="73" spans="1:5">
      <c r="A73" s="137"/>
      <c r="B73" s="138"/>
      <c r="C73" s="139" t="s">
        <v>39</v>
      </c>
      <c r="D73" s="139"/>
      <c r="E73" s="8" t="e">
        <f>#REF!</f>
        <v>#REF!</v>
      </c>
    </row>
    <row r="74" spans="1:5">
      <c r="A74" s="137"/>
      <c r="B74" s="138"/>
      <c r="C74" s="139" t="s">
        <v>40</v>
      </c>
      <c r="D74" s="139"/>
      <c r="E74" s="8" t="e">
        <f>#REF!</f>
        <v>#REF!</v>
      </c>
    </row>
    <row r="75" spans="1:5">
      <c r="A75" s="137"/>
      <c r="B75" s="138"/>
      <c r="C75" s="139" t="s">
        <v>42</v>
      </c>
      <c r="D75" s="139"/>
      <c r="E75" s="8" t="e">
        <f>#REF!</f>
        <v>#REF!</v>
      </c>
    </row>
    <row r="76" spans="1:5" ht="15.75" thickBot="1">
      <c r="A76" s="137"/>
      <c r="B76" s="4"/>
      <c r="C76" s="140" t="s">
        <v>44</v>
      </c>
      <c r="D76" s="140"/>
      <c r="E76" s="9" t="e">
        <f>#REF!</f>
        <v>#REF!</v>
      </c>
    </row>
    <row r="77" spans="1:5" ht="15.75" thickBot="1">
      <c r="A77" s="137"/>
      <c r="B77" s="2"/>
      <c r="C77" s="140" t="s">
        <v>46</v>
      </c>
      <c r="D77" s="140"/>
      <c r="E77" s="9" t="e">
        <f>#REF!</f>
        <v>#REF!</v>
      </c>
    </row>
    <row r="78" spans="1:5">
      <c r="A78" s="137" t="s">
        <v>67</v>
      </c>
      <c r="B78" s="138" t="s">
        <v>7</v>
      </c>
      <c r="C78" s="139" t="s">
        <v>9</v>
      </c>
      <c r="D78" s="139"/>
      <c r="E78" s="8" t="e">
        <f>#REF!</f>
        <v>#REF!</v>
      </c>
    </row>
    <row r="79" spans="1:5">
      <c r="A79" s="137"/>
      <c r="B79" s="138"/>
      <c r="C79" s="139" t="s">
        <v>11</v>
      </c>
      <c r="D79" s="139"/>
      <c r="E79" s="8" t="e">
        <f>#REF!</f>
        <v>#REF!</v>
      </c>
    </row>
    <row r="80" spans="1:5">
      <c r="A80" s="137"/>
      <c r="B80" s="138"/>
      <c r="C80" s="139" t="s">
        <v>13</v>
      </c>
      <c r="D80" s="139"/>
      <c r="E80" s="8" t="e">
        <f>#REF!</f>
        <v>#REF!</v>
      </c>
    </row>
    <row r="81" spans="1:5">
      <c r="A81" s="137"/>
      <c r="B81" s="138"/>
      <c r="C81" s="139" t="s">
        <v>15</v>
      </c>
      <c r="D81" s="139"/>
      <c r="E81" s="8" t="e">
        <f>#REF!</f>
        <v>#REF!</v>
      </c>
    </row>
    <row r="82" spans="1:5">
      <c r="A82" s="137"/>
      <c r="B82" s="138"/>
      <c r="C82" s="139" t="s">
        <v>17</v>
      </c>
      <c r="D82" s="139"/>
      <c r="E82" s="8" t="e">
        <f>#REF!</f>
        <v>#REF!</v>
      </c>
    </row>
    <row r="83" spans="1:5">
      <c r="A83" s="137"/>
      <c r="B83" s="138"/>
      <c r="C83" s="139" t="s">
        <v>19</v>
      </c>
      <c r="D83" s="139"/>
      <c r="E83" s="8" t="e">
        <f>#REF!</f>
        <v>#REF!</v>
      </c>
    </row>
    <row r="84" spans="1:5">
      <c r="A84" s="137"/>
      <c r="B84" s="138"/>
      <c r="C84" s="139" t="s">
        <v>21</v>
      </c>
      <c r="D84" s="139"/>
      <c r="E84" s="8" t="e">
        <f>#REF!</f>
        <v>#REF!</v>
      </c>
    </row>
    <row r="85" spans="1:5">
      <c r="A85" s="137"/>
      <c r="B85" s="138"/>
      <c r="C85" s="139" t="s">
        <v>22</v>
      </c>
      <c r="D85" s="139"/>
      <c r="E85" s="8" t="e">
        <f>#REF!</f>
        <v>#REF!</v>
      </c>
    </row>
    <row r="86" spans="1:5" ht="15.75" thickBot="1">
      <c r="A86" s="137"/>
      <c r="B86" s="4"/>
      <c r="C86" s="140" t="s">
        <v>24</v>
      </c>
      <c r="D86" s="140"/>
      <c r="E86" s="9" t="e">
        <f>#REF!</f>
        <v>#REF!</v>
      </c>
    </row>
    <row r="87" spans="1:5">
      <c r="A87" s="137"/>
      <c r="B87" s="138" t="s">
        <v>26</v>
      </c>
      <c r="C87" s="139" t="s">
        <v>28</v>
      </c>
      <c r="D87" s="139"/>
      <c r="E87" s="8" t="e">
        <f>#REF!</f>
        <v>#REF!</v>
      </c>
    </row>
    <row r="88" spans="1:5">
      <c r="A88" s="137"/>
      <c r="B88" s="138"/>
      <c r="C88" s="139" t="s">
        <v>30</v>
      </c>
      <c r="D88" s="139"/>
      <c r="E88" s="8" t="e">
        <f>#REF!</f>
        <v>#REF!</v>
      </c>
    </row>
    <row r="89" spans="1:5">
      <c r="A89" s="137"/>
      <c r="B89" s="138"/>
      <c r="C89" s="139" t="s">
        <v>32</v>
      </c>
      <c r="D89" s="139"/>
      <c r="E89" s="8" t="e">
        <f>#REF!</f>
        <v>#REF!</v>
      </c>
    </row>
    <row r="90" spans="1:5">
      <c r="A90" s="137"/>
      <c r="B90" s="138"/>
      <c r="C90" s="139" t="s">
        <v>34</v>
      </c>
      <c r="D90" s="139"/>
      <c r="E90" s="8" t="e">
        <f>#REF!</f>
        <v>#REF!</v>
      </c>
    </row>
    <row r="91" spans="1:5">
      <c r="A91" s="137"/>
      <c r="B91" s="138"/>
      <c r="C91" s="139" t="s">
        <v>36</v>
      </c>
      <c r="D91" s="139"/>
      <c r="E91" s="8" t="e">
        <f>#REF!</f>
        <v>#REF!</v>
      </c>
    </row>
    <row r="92" spans="1:5">
      <c r="A92" s="137"/>
      <c r="B92" s="138"/>
      <c r="C92" s="139" t="s">
        <v>38</v>
      </c>
      <c r="D92" s="139"/>
      <c r="E92" s="8" t="e">
        <f>#REF!</f>
        <v>#REF!</v>
      </c>
    </row>
    <row r="93" spans="1:5" ht="15.75" thickBot="1">
      <c r="A93" s="137"/>
      <c r="B93" s="2"/>
      <c r="C93" s="140" t="s">
        <v>41</v>
      </c>
      <c r="D93" s="140"/>
      <c r="E93" s="9" t="e">
        <f>#REF!</f>
        <v>#REF!</v>
      </c>
    </row>
    <row r="94" spans="1:5" ht="15.75" thickBot="1">
      <c r="A94" s="137"/>
      <c r="B94" s="2"/>
      <c r="C94" s="140" t="s">
        <v>43</v>
      </c>
      <c r="D94" s="140"/>
      <c r="E94" s="9" t="e">
        <f>#REF!</f>
        <v>#REF!</v>
      </c>
    </row>
    <row r="95" spans="1:5">
      <c r="A95" s="3"/>
      <c r="B95" s="138" t="s">
        <v>45</v>
      </c>
      <c r="C95" s="142" t="s">
        <v>47</v>
      </c>
      <c r="D95" s="142"/>
      <c r="E95" s="10" t="e">
        <f>#REF!</f>
        <v>#REF!</v>
      </c>
    </row>
    <row r="96" spans="1:5">
      <c r="A96" s="3"/>
      <c r="B96" s="138"/>
      <c r="C96" s="139" t="s">
        <v>48</v>
      </c>
      <c r="D96" s="139"/>
      <c r="E96" s="8" t="e">
        <f>#REF!</f>
        <v>#REF!</v>
      </c>
    </row>
    <row r="97" spans="1:5">
      <c r="A97" s="3"/>
      <c r="B97" s="138"/>
      <c r="C97" s="139" t="s">
        <v>49</v>
      </c>
      <c r="D97" s="139"/>
      <c r="E97" s="8" t="e">
        <f>#REF!</f>
        <v>#REF!</v>
      </c>
    </row>
    <row r="98" spans="1:5">
      <c r="A98" s="3"/>
      <c r="B98" s="138"/>
      <c r="C98" s="139" t="s">
        <v>50</v>
      </c>
      <c r="D98" s="139"/>
      <c r="E98" s="8" t="e">
        <f>#REF!</f>
        <v>#REF!</v>
      </c>
    </row>
    <row r="99" spans="1:5">
      <c r="A99" s="3"/>
      <c r="B99" s="138"/>
      <c r="C99" s="142" t="s">
        <v>51</v>
      </c>
      <c r="D99" s="142"/>
      <c r="E99" s="10" t="e">
        <f>#REF!</f>
        <v>#REF!</v>
      </c>
    </row>
    <row r="100" spans="1:5">
      <c r="A100" s="3"/>
      <c r="B100" s="138"/>
      <c r="C100" s="139" t="s">
        <v>52</v>
      </c>
      <c r="D100" s="139"/>
      <c r="E100" s="8" t="e">
        <f>#REF!</f>
        <v>#REF!</v>
      </c>
    </row>
    <row r="101" spans="1:5">
      <c r="A101" s="3"/>
      <c r="B101" s="138"/>
      <c r="C101" s="139" t="s">
        <v>53</v>
      </c>
      <c r="D101" s="139"/>
      <c r="E101" s="8" t="e">
        <f>#REF!</f>
        <v>#REF!</v>
      </c>
    </row>
    <row r="102" spans="1:5">
      <c r="A102" s="3"/>
      <c r="B102" s="138"/>
      <c r="C102" s="139" t="s">
        <v>54</v>
      </c>
      <c r="D102" s="139"/>
      <c r="E102" s="8" t="e">
        <f>#REF!</f>
        <v>#REF!</v>
      </c>
    </row>
    <row r="103" spans="1:5">
      <c r="A103" s="3"/>
      <c r="B103" s="138"/>
      <c r="C103" s="139" t="s">
        <v>55</v>
      </c>
      <c r="D103" s="139"/>
      <c r="E103" s="8" t="e">
        <f>#REF!</f>
        <v>#REF!</v>
      </c>
    </row>
    <row r="104" spans="1:5">
      <c r="A104" s="3"/>
      <c r="B104" s="138"/>
      <c r="C104" s="139" t="s">
        <v>56</v>
      </c>
      <c r="D104" s="139"/>
      <c r="E104" s="8" t="e">
        <f>#REF!</f>
        <v>#REF!</v>
      </c>
    </row>
    <row r="105" spans="1:5">
      <c r="A105" s="3"/>
      <c r="B105" s="138"/>
      <c r="C105" s="142" t="s">
        <v>57</v>
      </c>
      <c r="D105" s="142"/>
      <c r="E105" s="10" t="e">
        <f>#REF!</f>
        <v>#REF!</v>
      </c>
    </row>
    <row r="106" spans="1:5">
      <c r="A106" s="3"/>
      <c r="B106" s="138"/>
      <c r="C106" s="139" t="s">
        <v>58</v>
      </c>
      <c r="D106" s="139"/>
      <c r="E106" s="8" t="e">
        <f>#REF!</f>
        <v>#REF!</v>
      </c>
    </row>
    <row r="107" spans="1:5">
      <c r="A107" s="3"/>
      <c r="B107" s="138"/>
      <c r="C107" s="139" t="s">
        <v>59</v>
      </c>
      <c r="D107" s="139"/>
      <c r="E107" s="8" t="e">
        <f>#REF!</f>
        <v>#REF!</v>
      </c>
    </row>
    <row r="108" spans="1:5" ht="15.75" thickBot="1">
      <c r="A108" s="3"/>
      <c r="B108" s="138"/>
      <c r="C108" s="140" t="s">
        <v>60</v>
      </c>
      <c r="D108" s="140"/>
      <c r="E108" s="9" t="e">
        <f>#REF!</f>
        <v>#REF!</v>
      </c>
    </row>
    <row r="109" spans="1:5" ht="15.75" thickBot="1">
      <c r="A109" s="3"/>
      <c r="B109" s="2"/>
      <c r="C109" s="140" t="s">
        <v>61</v>
      </c>
      <c r="D109" s="140"/>
      <c r="E109" s="9" t="e">
        <f>#REF!</f>
        <v>#REF!</v>
      </c>
    </row>
    <row r="110" spans="1:5">
      <c r="A110" s="3"/>
      <c r="B110" s="2"/>
      <c r="C110" s="147" t="s">
        <v>72</v>
      </c>
      <c r="D110" s="5" t="s">
        <v>62</v>
      </c>
      <c r="E110" s="10" t="e">
        <f>#REF!</f>
        <v>#REF!</v>
      </c>
    </row>
    <row r="111" spans="1:5">
      <c r="A111" s="3"/>
      <c r="B111" s="2"/>
      <c r="C111" s="148"/>
      <c r="D111" s="5" t="s">
        <v>63</v>
      </c>
      <c r="E111" s="10" t="e">
        <f>#REF!</f>
        <v>#REF!</v>
      </c>
    </row>
    <row r="112" spans="1:5">
      <c r="A112" s="3"/>
      <c r="B112" s="2"/>
      <c r="C112" s="148" t="s">
        <v>71</v>
      </c>
      <c r="D112" s="5" t="s">
        <v>62</v>
      </c>
      <c r="E112" s="10" t="e">
        <f>#REF!</f>
        <v>#REF!</v>
      </c>
    </row>
    <row r="113" spans="1:5">
      <c r="A113" s="3"/>
      <c r="B113" s="2"/>
      <c r="C113" s="148"/>
      <c r="D113" s="5" t="s">
        <v>63</v>
      </c>
      <c r="E113" s="10" t="e">
        <f>#REF!</f>
        <v>#REF!</v>
      </c>
    </row>
    <row r="114" spans="1:5">
      <c r="A114" s="146" t="s">
        <v>0</v>
      </c>
      <c r="B114" s="146"/>
      <c r="C114" s="146"/>
      <c r="D114" s="146"/>
      <c r="E114" s="13" t="e">
        <f>#REF!</f>
        <v>#REF!</v>
      </c>
    </row>
    <row r="115" spans="1:5">
      <c r="A115" s="146" t="s">
        <v>2</v>
      </c>
      <c r="B115" s="146"/>
      <c r="C115" s="146"/>
      <c r="D115" s="146"/>
      <c r="E115" s="13" t="e">
        <f>#REF!</f>
        <v>#REF!</v>
      </c>
    </row>
    <row r="116" spans="1:5">
      <c r="A116" s="146" t="s">
        <v>1</v>
      </c>
      <c r="B116" s="146"/>
      <c r="C116" s="146"/>
      <c r="D116" s="146"/>
      <c r="E116" s="14"/>
    </row>
    <row r="117" spans="1:5">
      <c r="A117" s="146" t="s">
        <v>70</v>
      </c>
      <c r="B117" s="146"/>
      <c r="C117" s="146"/>
      <c r="D117" s="146"/>
      <c r="E117" t="s">
        <v>69</v>
      </c>
    </row>
    <row r="118" spans="1:5">
      <c r="B118" s="143" t="s">
        <v>64</v>
      </c>
      <c r="C118" s="142" t="s">
        <v>4</v>
      </c>
      <c r="D118" s="142"/>
      <c r="E118" s="11" t="e">
        <f>#REF!</f>
        <v>#REF!</v>
      </c>
    </row>
    <row r="119" spans="1:5">
      <c r="B119" s="143"/>
      <c r="C119" s="142" t="s">
        <v>6</v>
      </c>
      <c r="D119" s="142"/>
      <c r="E119" s="11" t="e">
        <f>#REF!</f>
        <v>#REF!</v>
      </c>
    </row>
    <row r="120" spans="1:5">
      <c r="B120" s="143"/>
      <c r="C120" s="139" t="s">
        <v>8</v>
      </c>
      <c r="D120" s="139"/>
      <c r="E120" s="12" t="e">
        <f>#REF!</f>
        <v>#REF!</v>
      </c>
    </row>
    <row r="121" spans="1:5">
      <c r="B121" s="143"/>
      <c r="C121" s="139" t="s">
        <v>10</v>
      </c>
      <c r="D121" s="139"/>
      <c r="E121" s="12" t="e">
        <f>#REF!</f>
        <v>#REF!</v>
      </c>
    </row>
    <row r="122" spans="1:5">
      <c r="B122" s="143"/>
      <c r="C122" s="139" t="s">
        <v>12</v>
      </c>
      <c r="D122" s="139"/>
      <c r="E122" s="12" t="e">
        <f>#REF!</f>
        <v>#REF!</v>
      </c>
    </row>
    <row r="123" spans="1:5">
      <c r="B123" s="143"/>
      <c r="C123" s="139" t="s">
        <v>14</v>
      </c>
      <c r="D123" s="139"/>
      <c r="E123" s="12" t="e">
        <f>#REF!</f>
        <v>#REF!</v>
      </c>
    </row>
    <row r="124" spans="1:5">
      <c r="B124" s="143"/>
      <c r="C124" s="139" t="s">
        <v>16</v>
      </c>
      <c r="D124" s="139"/>
      <c r="E124" s="12" t="e">
        <f>#REF!</f>
        <v>#REF!</v>
      </c>
    </row>
    <row r="125" spans="1:5">
      <c r="B125" s="143"/>
      <c r="C125" s="139" t="s">
        <v>18</v>
      </c>
      <c r="D125" s="139"/>
      <c r="E125" s="12" t="e">
        <f>#REF!</f>
        <v>#REF!</v>
      </c>
    </row>
    <row r="126" spans="1:5">
      <c r="B126" s="143"/>
      <c r="C126" s="139" t="s">
        <v>20</v>
      </c>
      <c r="D126" s="139"/>
      <c r="E126" s="12" t="e">
        <f>#REF!</f>
        <v>#REF!</v>
      </c>
    </row>
    <row r="127" spans="1:5">
      <c r="B127" s="143"/>
      <c r="C127" s="142" t="s">
        <v>25</v>
      </c>
      <c r="D127" s="142"/>
      <c r="E127" s="11" t="e">
        <f>#REF!</f>
        <v>#REF!</v>
      </c>
    </row>
    <row r="128" spans="1:5">
      <c r="B128" s="143"/>
      <c r="C128" s="139" t="s">
        <v>27</v>
      </c>
      <c r="D128" s="139"/>
      <c r="E128" s="12" t="e">
        <f>#REF!</f>
        <v>#REF!</v>
      </c>
    </row>
    <row r="129" spans="2:5">
      <c r="B129" s="143"/>
      <c r="C129" s="139" t="s">
        <v>29</v>
      </c>
      <c r="D129" s="139"/>
      <c r="E129" s="12" t="e">
        <f>#REF!</f>
        <v>#REF!</v>
      </c>
    </row>
    <row r="130" spans="2:5">
      <c r="B130" s="143"/>
      <c r="C130" s="139" t="s">
        <v>31</v>
      </c>
      <c r="D130" s="139"/>
      <c r="E130" s="12" t="e">
        <f>#REF!</f>
        <v>#REF!</v>
      </c>
    </row>
    <row r="131" spans="2:5">
      <c r="B131" s="143"/>
      <c r="C131" s="139" t="s">
        <v>33</v>
      </c>
      <c r="D131" s="139"/>
      <c r="E131" s="12" t="e">
        <f>#REF!</f>
        <v>#REF!</v>
      </c>
    </row>
    <row r="132" spans="2:5">
      <c r="B132" s="143"/>
      <c r="C132" s="139" t="s">
        <v>35</v>
      </c>
      <c r="D132" s="139"/>
      <c r="E132" s="12" t="e">
        <f>#REF!</f>
        <v>#REF!</v>
      </c>
    </row>
    <row r="133" spans="2:5">
      <c r="B133" s="143"/>
      <c r="C133" s="139" t="s">
        <v>37</v>
      </c>
      <c r="D133" s="139"/>
      <c r="E133" s="12" t="e">
        <f>#REF!</f>
        <v>#REF!</v>
      </c>
    </row>
    <row r="134" spans="2:5">
      <c r="B134" s="143"/>
      <c r="C134" s="139" t="s">
        <v>39</v>
      </c>
      <c r="D134" s="139"/>
      <c r="E134" s="12" t="e">
        <f>#REF!</f>
        <v>#REF!</v>
      </c>
    </row>
    <row r="135" spans="2:5">
      <c r="B135" s="143"/>
      <c r="C135" s="139" t="s">
        <v>40</v>
      </c>
      <c r="D135" s="139"/>
      <c r="E135" s="12" t="e">
        <f>#REF!</f>
        <v>#REF!</v>
      </c>
    </row>
    <row r="136" spans="2:5">
      <c r="B136" s="143"/>
      <c r="C136" s="139" t="s">
        <v>42</v>
      </c>
      <c r="D136" s="139"/>
      <c r="E136" s="12" t="e">
        <f>#REF!</f>
        <v>#REF!</v>
      </c>
    </row>
    <row r="137" spans="2:5">
      <c r="B137" s="143"/>
      <c r="C137" s="142" t="s">
        <v>5</v>
      </c>
      <c r="D137" s="142"/>
      <c r="E137" s="11" t="e">
        <f>#REF!</f>
        <v>#REF!</v>
      </c>
    </row>
    <row r="138" spans="2:5">
      <c r="B138" s="143"/>
      <c r="C138" s="142" t="s">
        <v>7</v>
      </c>
      <c r="D138" s="142"/>
      <c r="E138" s="11" t="e">
        <f>#REF!</f>
        <v>#REF!</v>
      </c>
    </row>
    <row r="139" spans="2:5">
      <c r="B139" s="143"/>
      <c r="C139" s="139" t="s">
        <v>9</v>
      </c>
      <c r="D139" s="139"/>
      <c r="E139" s="12" t="e">
        <f>#REF!</f>
        <v>#REF!</v>
      </c>
    </row>
    <row r="140" spans="2:5">
      <c r="B140" s="143"/>
      <c r="C140" s="139" t="s">
        <v>11</v>
      </c>
      <c r="D140" s="139"/>
      <c r="E140" s="12" t="e">
        <f>#REF!</f>
        <v>#REF!</v>
      </c>
    </row>
    <row r="141" spans="2:5">
      <c r="B141" s="143"/>
      <c r="C141" s="139" t="s">
        <v>13</v>
      </c>
      <c r="D141" s="139"/>
      <c r="E141" s="12" t="e">
        <f>#REF!</f>
        <v>#REF!</v>
      </c>
    </row>
    <row r="142" spans="2:5">
      <c r="B142" s="143"/>
      <c r="C142" s="139" t="s">
        <v>15</v>
      </c>
      <c r="D142" s="139"/>
      <c r="E142" s="12" t="e">
        <f>#REF!</f>
        <v>#REF!</v>
      </c>
    </row>
    <row r="143" spans="2:5">
      <c r="B143" s="143"/>
      <c r="C143" s="139" t="s">
        <v>17</v>
      </c>
      <c r="D143" s="139"/>
      <c r="E143" s="12" t="e">
        <f>#REF!</f>
        <v>#REF!</v>
      </c>
    </row>
    <row r="144" spans="2:5">
      <c r="B144" s="143"/>
      <c r="C144" s="139" t="s">
        <v>19</v>
      </c>
      <c r="D144" s="139"/>
      <c r="E144" s="12" t="e">
        <f>#REF!</f>
        <v>#REF!</v>
      </c>
    </row>
    <row r="145" spans="2:5">
      <c r="B145" s="143"/>
      <c r="C145" s="139" t="s">
        <v>21</v>
      </c>
      <c r="D145" s="139"/>
      <c r="E145" s="12" t="e">
        <f>#REF!</f>
        <v>#REF!</v>
      </c>
    </row>
    <row r="146" spans="2:5">
      <c r="B146" s="143"/>
      <c r="C146" s="139" t="s">
        <v>22</v>
      </c>
      <c r="D146" s="139"/>
      <c r="E146" s="12" t="e">
        <f>#REF!</f>
        <v>#REF!</v>
      </c>
    </row>
    <row r="147" spans="2:5">
      <c r="B147" s="143"/>
      <c r="C147" s="145" t="s">
        <v>26</v>
      </c>
      <c r="D147" s="145"/>
      <c r="E147" s="11" t="e">
        <f>#REF!</f>
        <v>#REF!</v>
      </c>
    </row>
    <row r="148" spans="2:5">
      <c r="B148" s="143"/>
      <c r="C148" s="139" t="s">
        <v>28</v>
      </c>
      <c r="D148" s="139"/>
      <c r="E148" s="12" t="e">
        <f>#REF!</f>
        <v>#REF!</v>
      </c>
    </row>
    <row r="149" spans="2:5">
      <c r="B149" s="143"/>
      <c r="C149" s="139" t="s">
        <v>30</v>
      </c>
      <c r="D149" s="139"/>
      <c r="E149" s="12" t="e">
        <f>#REF!</f>
        <v>#REF!</v>
      </c>
    </row>
    <row r="150" spans="2:5">
      <c r="B150" s="143"/>
      <c r="C150" s="139" t="s">
        <v>32</v>
      </c>
      <c r="D150" s="139"/>
      <c r="E150" s="12" t="e">
        <f>#REF!</f>
        <v>#REF!</v>
      </c>
    </row>
    <row r="151" spans="2:5">
      <c r="B151" s="143"/>
      <c r="C151" s="139" t="s">
        <v>34</v>
      </c>
      <c r="D151" s="139"/>
      <c r="E151" s="12" t="e">
        <f>#REF!</f>
        <v>#REF!</v>
      </c>
    </row>
    <row r="152" spans="2:5">
      <c r="B152" s="143"/>
      <c r="C152" s="139" t="s">
        <v>36</v>
      </c>
      <c r="D152" s="139"/>
      <c r="E152" s="12" t="e">
        <f>#REF!</f>
        <v>#REF!</v>
      </c>
    </row>
    <row r="153" spans="2:5">
      <c r="B153" s="143"/>
      <c r="C153" s="139" t="s">
        <v>38</v>
      </c>
      <c r="D153" s="139"/>
      <c r="E153" s="12" t="e">
        <f>#REF!</f>
        <v>#REF!</v>
      </c>
    </row>
    <row r="154" spans="2:5">
      <c r="B154" s="143"/>
      <c r="C154" s="142" t="s">
        <v>45</v>
      </c>
      <c r="D154" s="142"/>
      <c r="E154" s="11" t="e">
        <f>#REF!</f>
        <v>#REF!</v>
      </c>
    </row>
    <row r="155" spans="2:5">
      <c r="B155" s="143"/>
      <c r="C155" s="142" t="s">
        <v>47</v>
      </c>
      <c r="D155" s="142"/>
      <c r="E155" s="11" t="e">
        <f>#REF!</f>
        <v>#REF!</v>
      </c>
    </row>
    <row r="156" spans="2:5">
      <c r="B156" s="143"/>
      <c r="C156" s="139" t="s">
        <v>48</v>
      </c>
      <c r="D156" s="139"/>
      <c r="E156" s="12" t="e">
        <f>#REF!</f>
        <v>#REF!</v>
      </c>
    </row>
    <row r="157" spans="2:5">
      <c r="B157" s="143"/>
      <c r="C157" s="139" t="s">
        <v>49</v>
      </c>
      <c r="D157" s="139"/>
      <c r="E157" s="12" t="e">
        <f>#REF!</f>
        <v>#REF!</v>
      </c>
    </row>
    <row r="158" spans="2:5">
      <c r="B158" s="143"/>
      <c r="C158" s="139" t="s">
        <v>50</v>
      </c>
      <c r="D158" s="139"/>
      <c r="E158" s="12" t="e">
        <f>#REF!</f>
        <v>#REF!</v>
      </c>
    </row>
    <row r="159" spans="2:5">
      <c r="B159" s="143"/>
      <c r="C159" s="142" t="s">
        <v>51</v>
      </c>
      <c r="D159" s="142"/>
      <c r="E159" s="11" t="e">
        <f>#REF!</f>
        <v>#REF!</v>
      </c>
    </row>
    <row r="160" spans="2:5">
      <c r="B160" s="143"/>
      <c r="C160" s="139" t="s">
        <v>52</v>
      </c>
      <c r="D160" s="139"/>
      <c r="E160" s="12" t="e">
        <f>#REF!</f>
        <v>#REF!</v>
      </c>
    </row>
    <row r="161" spans="2:5">
      <c r="B161" s="143"/>
      <c r="C161" s="139" t="s">
        <v>53</v>
      </c>
      <c r="D161" s="139"/>
      <c r="E161" s="12" t="e">
        <f>#REF!</f>
        <v>#REF!</v>
      </c>
    </row>
    <row r="162" spans="2:5">
      <c r="B162" s="143"/>
      <c r="C162" s="139" t="s">
        <v>54</v>
      </c>
      <c r="D162" s="139"/>
      <c r="E162" s="12" t="e">
        <f>#REF!</f>
        <v>#REF!</v>
      </c>
    </row>
    <row r="163" spans="2:5">
      <c r="B163" s="143"/>
      <c r="C163" s="139" t="s">
        <v>55</v>
      </c>
      <c r="D163" s="139"/>
      <c r="E163" s="12" t="e">
        <f>#REF!</f>
        <v>#REF!</v>
      </c>
    </row>
    <row r="164" spans="2:5">
      <c r="B164" s="143"/>
      <c r="C164" s="139" t="s">
        <v>56</v>
      </c>
      <c r="D164" s="139"/>
      <c r="E164" s="12" t="e">
        <f>#REF!</f>
        <v>#REF!</v>
      </c>
    </row>
    <row r="165" spans="2:5">
      <c r="B165" s="143"/>
      <c r="C165" s="142" t="s">
        <v>57</v>
      </c>
      <c r="D165" s="142"/>
      <c r="E165" s="11" t="e">
        <f>#REF!</f>
        <v>#REF!</v>
      </c>
    </row>
    <row r="166" spans="2:5">
      <c r="B166" s="143"/>
      <c r="C166" s="139" t="s">
        <v>58</v>
      </c>
      <c r="D166" s="139"/>
      <c r="E166" s="12" t="e">
        <f>#REF!</f>
        <v>#REF!</v>
      </c>
    </row>
    <row r="167" spans="2:5" ht="15" customHeight="1" thickBot="1">
      <c r="B167" s="144"/>
      <c r="C167" s="139" t="s">
        <v>59</v>
      </c>
      <c r="D167" s="139"/>
      <c r="E167" s="12" t="e">
        <f>#REF!</f>
        <v>#REF!</v>
      </c>
    </row>
    <row r="168" spans="2:5">
      <c r="B168" s="143" t="s">
        <v>65</v>
      </c>
      <c r="C168" s="142" t="s">
        <v>4</v>
      </c>
      <c r="D168" s="142"/>
      <c r="E168" s="11" t="e">
        <f>#REF!</f>
        <v>#REF!</v>
      </c>
    </row>
    <row r="169" spans="2:5" ht="15" customHeight="1">
      <c r="B169" s="143"/>
      <c r="C169" s="142" t="s">
        <v>6</v>
      </c>
      <c r="D169" s="142"/>
      <c r="E169" s="11" t="e">
        <f>#REF!</f>
        <v>#REF!</v>
      </c>
    </row>
    <row r="170" spans="2:5" ht="15" customHeight="1">
      <c r="B170" s="143"/>
      <c r="C170" s="139" t="s">
        <v>8</v>
      </c>
      <c r="D170" s="139"/>
      <c r="E170" s="12" t="e">
        <f>#REF!</f>
        <v>#REF!</v>
      </c>
    </row>
    <row r="171" spans="2:5" ht="15" customHeight="1">
      <c r="B171" s="143"/>
      <c r="C171" s="139" t="s">
        <v>10</v>
      </c>
      <c r="D171" s="139"/>
      <c r="E171" s="12" t="e">
        <f>#REF!</f>
        <v>#REF!</v>
      </c>
    </row>
    <row r="172" spans="2:5">
      <c r="B172" s="143"/>
      <c r="C172" s="139" t="s">
        <v>12</v>
      </c>
      <c r="D172" s="139"/>
      <c r="E172" s="12" t="e">
        <f>#REF!</f>
        <v>#REF!</v>
      </c>
    </row>
    <row r="173" spans="2:5">
      <c r="B173" s="143"/>
      <c r="C173" s="139" t="s">
        <v>14</v>
      </c>
      <c r="D173" s="139"/>
      <c r="E173" s="12" t="e">
        <f>#REF!</f>
        <v>#REF!</v>
      </c>
    </row>
    <row r="174" spans="2:5" ht="15" customHeight="1">
      <c r="B174" s="143"/>
      <c r="C174" s="139" t="s">
        <v>16</v>
      </c>
      <c r="D174" s="139"/>
      <c r="E174" s="12" t="e">
        <f>#REF!</f>
        <v>#REF!</v>
      </c>
    </row>
    <row r="175" spans="2:5" ht="15" customHeight="1">
      <c r="B175" s="143"/>
      <c r="C175" s="139" t="s">
        <v>18</v>
      </c>
      <c r="D175" s="139"/>
      <c r="E175" s="12" t="e">
        <f>#REF!</f>
        <v>#REF!</v>
      </c>
    </row>
    <row r="176" spans="2:5">
      <c r="B176" s="143"/>
      <c r="C176" s="139" t="s">
        <v>20</v>
      </c>
      <c r="D176" s="139"/>
      <c r="E176" s="12" t="e">
        <f>#REF!</f>
        <v>#REF!</v>
      </c>
    </row>
    <row r="177" spans="2:5" ht="15" customHeight="1">
      <c r="B177" s="143"/>
      <c r="C177" s="142" t="s">
        <v>25</v>
      </c>
      <c r="D177" s="142"/>
      <c r="E177" s="11" t="e">
        <f>#REF!</f>
        <v>#REF!</v>
      </c>
    </row>
    <row r="178" spans="2:5">
      <c r="B178" s="143"/>
      <c r="C178" s="139" t="s">
        <v>27</v>
      </c>
      <c r="D178" s="139"/>
      <c r="E178" s="12" t="e">
        <f>#REF!</f>
        <v>#REF!</v>
      </c>
    </row>
    <row r="179" spans="2:5" ht="15" customHeight="1">
      <c r="B179" s="143"/>
      <c r="C179" s="139" t="s">
        <v>29</v>
      </c>
      <c r="D179" s="139"/>
      <c r="E179" s="12" t="e">
        <f>#REF!</f>
        <v>#REF!</v>
      </c>
    </row>
    <row r="180" spans="2:5" ht="15" customHeight="1">
      <c r="B180" s="143"/>
      <c r="C180" s="139" t="s">
        <v>31</v>
      </c>
      <c r="D180" s="139"/>
      <c r="E180" s="12" t="e">
        <f>#REF!</f>
        <v>#REF!</v>
      </c>
    </row>
    <row r="181" spans="2:5" ht="15" customHeight="1">
      <c r="B181" s="143"/>
      <c r="C181" s="139" t="s">
        <v>33</v>
      </c>
      <c r="D181" s="139"/>
      <c r="E181" s="12" t="e">
        <f>#REF!</f>
        <v>#REF!</v>
      </c>
    </row>
    <row r="182" spans="2:5" ht="15" customHeight="1">
      <c r="B182" s="143"/>
      <c r="C182" s="139" t="s">
        <v>35</v>
      </c>
      <c r="D182" s="139"/>
      <c r="E182" s="12" t="e">
        <f>#REF!</f>
        <v>#REF!</v>
      </c>
    </row>
    <row r="183" spans="2:5" ht="15" customHeight="1">
      <c r="B183" s="143"/>
      <c r="C183" s="139" t="s">
        <v>37</v>
      </c>
      <c r="D183" s="139"/>
      <c r="E183" s="12" t="e">
        <f>#REF!</f>
        <v>#REF!</v>
      </c>
    </row>
    <row r="184" spans="2:5" ht="15" customHeight="1">
      <c r="B184" s="143"/>
      <c r="C184" s="139" t="s">
        <v>39</v>
      </c>
      <c r="D184" s="139"/>
      <c r="E184" s="12" t="e">
        <f>#REF!</f>
        <v>#REF!</v>
      </c>
    </row>
    <row r="185" spans="2:5" ht="15" customHeight="1">
      <c r="B185" s="143"/>
      <c r="C185" s="139" t="s">
        <v>40</v>
      </c>
      <c r="D185" s="139"/>
      <c r="E185" s="12" t="e">
        <f>#REF!</f>
        <v>#REF!</v>
      </c>
    </row>
    <row r="186" spans="2:5" ht="15" customHeight="1">
      <c r="B186" s="143"/>
      <c r="C186" s="139" t="s">
        <v>42</v>
      </c>
      <c r="D186" s="139"/>
      <c r="E186" s="12" t="e">
        <f>#REF!</f>
        <v>#REF!</v>
      </c>
    </row>
    <row r="187" spans="2:5" ht="15" customHeight="1">
      <c r="B187" s="143"/>
      <c r="C187" s="142" t="s">
        <v>5</v>
      </c>
      <c r="D187" s="142"/>
      <c r="E187" s="11" t="e">
        <f>#REF!</f>
        <v>#REF!</v>
      </c>
    </row>
    <row r="188" spans="2:5">
      <c r="B188" s="143"/>
      <c r="C188" s="142" t="s">
        <v>7</v>
      </c>
      <c r="D188" s="142"/>
      <c r="E188" s="11" t="e">
        <f>#REF!</f>
        <v>#REF!</v>
      </c>
    </row>
    <row r="189" spans="2:5">
      <c r="B189" s="143"/>
      <c r="C189" s="139" t="s">
        <v>9</v>
      </c>
      <c r="D189" s="139"/>
      <c r="E189" s="12" t="e">
        <f>#REF!</f>
        <v>#REF!</v>
      </c>
    </row>
    <row r="190" spans="2:5">
      <c r="B190" s="143"/>
      <c r="C190" s="139" t="s">
        <v>11</v>
      </c>
      <c r="D190" s="139"/>
      <c r="E190" s="12" t="e">
        <f>#REF!</f>
        <v>#REF!</v>
      </c>
    </row>
    <row r="191" spans="2:5" ht="15" customHeight="1">
      <c r="B191" s="143"/>
      <c r="C191" s="139" t="s">
        <v>13</v>
      </c>
      <c r="D191" s="139"/>
      <c r="E191" s="12" t="e">
        <f>#REF!</f>
        <v>#REF!</v>
      </c>
    </row>
    <row r="192" spans="2:5">
      <c r="B192" s="143"/>
      <c r="C192" s="139" t="s">
        <v>15</v>
      </c>
      <c r="D192" s="139"/>
      <c r="E192" s="12" t="e">
        <f>#REF!</f>
        <v>#REF!</v>
      </c>
    </row>
    <row r="193" spans="2:5" ht="15" customHeight="1">
      <c r="B193" s="143"/>
      <c r="C193" s="139" t="s">
        <v>17</v>
      </c>
      <c r="D193" s="139"/>
      <c r="E193" s="12" t="e">
        <f>#REF!</f>
        <v>#REF!</v>
      </c>
    </row>
    <row r="194" spans="2:5" ht="15" customHeight="1">
      <c r="B194" s="143"/>
      <c r="C194" s="139" t="s">
        <v>19</v>
      </c>
      <c r="D194" s="139"/>
      <c r="E194" s="12" t="e">
        <f>#REF!</f>
        <v>#REF!</v>
      </c>
    </row>
    <row r="195" spans="2:5" ht="15" customHeight="1">
      <c r="B195" s="143"/>
      <c r="C195" s="139" t="s">
        <v>21</v>
      </c>
      <c r="D195" s="139"/>
      <c r="E195" s="12" t="e">
        <f>#REF!</f>
        <v>#REF!</v>
      </c>
    </row>
    <row r="196" spans="2:5" ht="15" customHeight="1">
      <c r="B196" s="143"/>
      <c r="C196" s="139" t="s">
        <v>22</v>
      </c>
      <c r="D196" s="139"/>
      <c r="E196" s="12" t="e">
        <f>#REF!</f>
        <v>#REF!</v>
      </c>
    </row>
    <row r="197" spans="2:5" ht="15" customHeight="1">
      <c r="B197" s="143"/>
      <c r="C197" s="145" t="s">
        <v>26</v>
      </c>
      <c r="D197" s="145"/>
      <c r="E197" s="11" t="e">
        <f>#REF!</f>
        <v>#REF!</v>
      </c>
    </row>
    <row r="198" spans="2:5" ht="15" customHeight="1">
      <c r="B198" s="143"/>
      <c r="C198" s="139" t="s">
        <v>28</v>
      </c>
      <c r="D198" s="139"/>
      <c r="E198" s="12" t="e">
        <f>#REF!</f>
        <v>#REF!</v>
      </c>
    </row>
    <row r="199" spans="2:5" ht="15" customHeight="1">
      <c r="B199" s="143"/>
      <c r="C199" s="139" t="s">
        <v>30</v>
      </c>
      <c r="D199" s="139"/>
      <c r="E199" s="12" t="e">
        <f>#REF!</f>
        <v>#REF!</v>
      </c>
    </row>
    <row r="200" spans="2:5" ht="15" customHeight="1">
      <c r="B200" s="143"/>
      <c r="C200" s="139" t="s">
        <v>32</v>
      </c>
      <c r="D200" s="139"/>
      <c r="E200" s="12" t="e">
        <f>#REF!</f>
        <v>#REF!</v>
      </c>
    </row>
    <row r="201" spans="2:5">
      <c r="B201" s="143"/>
      <c r="C201" s="139" t="s">
        <v>34</v>
      </c>
      <c r="D201" s="139"/>
      <c r="E201" s="12" t="e">
        <f>#REF!</f>
        <v>#REF!</v>
      </c>
    </row>
    <row r="202" spans="2:5" ht="15" customHeight="1">
      <c r="B202" s="143"/>
      <c r="C202" s="139" t="s">
        <v>36</v>
      </c>
      <c r="D202" s="139"/>
      <c r="E202" s="12" t="e">
        <f>#REF!</f>
        <v>#REF!</v>
      </c>
    </row>
    <row r="203" spans="2:5">
      <c r="B203" s="143"/>
      <c r="C203" s="139" t="s">
        <v>38</v>
      </c>
      <c r="D203" s="139"/>
      <c r="E203" s="12" t="e">
        <f>#REF!</f>
        <v>#REF!</v>
      </c>
    </row>
    <row r="204" spans="2:5" ht="15" customHeight="1">
      <c r="B204" s="143"/>
      <c r="C204" s="142" t="s">
        <v>45</v>
      </c>
      <c r="D204" s="142"/>
      <c r="E204" s="11" t="e">
        <f>#REF!</f>
        <v>#REF!</v>
      </c>
    </row>
    <row r="205" spans="2:5" ht="15" customHeight="1">
      <c r="B205" s="143"/>
      <c r="C205" s="142" t="s">
        <v>47</v>
      </c>
      <c r="D205" s="142"/>
      <c r="E205" s="11" t="e">
        <f>#REF!</f>
        <v>#REF!</v>
      </c>
    </row>
    <row r="206" spans="2:5" ht="15" customHeight="1">
      <c r="B206" s="143"/>
      <c r="C206" s="139" t="s">
        <v>48</v>
      </c>
      <c r="D206" s="139"/>
      <c r="E206" s="12" t="e">
        <f>#REF!</f>
        <v>#REF!</v>
      </c>
    </row>
    <row r="207" spans="2:5" ht="15" customHeight="1">
      <c r="B207" s="143"/>
      <c r="C207" s="139" t="s">
        <v>49</v>
      </c>
      <c r="D207" s="139"/>
      <c r="E207" s="12" t="e">
        <f>#REF!</f>
        <v>#REF!</v>
      </c>
    </row>
    <row r="208" spans="2:5" ht="15" customHeight="1">
      <c r="B208" s="143"/>
      <c r="C208" s="139" t="s">
        <v>50</v>
      </c>
      <c r="D208" s="139"/>
      <c r="E208" s="12" t="e">
        <f>#REF!</f>
        <v>#REF!</v>
      </c>
    </row>
    <row r="209" spans="2:5" ht="15" customHeight="1">
      <c r="B209" s="143"/>
      <c r="C209" s="142" t="s">
        <v>51</v>
      </c>
      <c r="D209" s="142"/>
      <c r="E209" s="11" t="e">
        <f>#REF!</f>
        <v>#REF!</v>
      </c>
    </row>
    <row r="210" spans="2:5">
      <c r="B210" s="143"/>
      <c r="C210" s="139" t="s">
        <v>52</v>
      </c>
      <c r="D210" s="139"/>
      <c r="E210" s="12" t="e">
        <f>#REF!</f>
        <v>#REF!</v>
      </c>
    </row>
    <row r="211" spans="2:5" ht="15" customHeight="1">
      <c r="B211" s="143"/>
      <c r="C211" s="139" t="s">
        <v>53</v>
      </c>
      <c r="D211" s="139"/>
      <c r="E211" s="12" t="e">
        <f>#REF!</f>
        <v>#REF!</v>
      </c>
    </row>
    <row r="212" spans="2:5">
      <c r="B212" s="143"/>
      <c r="C212" s="139" t="s">
        <v>54</v>
      </c>
      <c r="D212" s="139"/>
      <c r="E212" s="12" t="e">
        <f>#REF!</f>
        <v>#REF!</v>
      </c>
    </row>
    <row r="213" spans="2:5" ht="15" customHeight="1">
      <c r="B213" s="143"/>
      <c r="C213" s="139" t="s">
        <v>55</v>
      </c>
      <c r="D213" s="139"/>
      <c r="E213" s="12" t="e">
        <f>#REF!</f>
        <v>#REF!</v>
      </c>
    </row>
    <row r="214" spans="2:5">
      <c r="B214" s="143"/>
      <c r="C214" s="139" t="s">
        <v>56</v>
      </c>
      <c r="D214" s="139"/>
      <c r="E214" s="12" t="e">
        <f>#REF!</f>
        <v>#REF!</v>
      </c>
    </row>
    <row r="215" spans="2:5">
      <c r="B215" s="143"/>
      <c r="C215" s="142" t="s">
        <v>57</v>
      </c>
      <c r="D215" s="142"/>
      <c r="E215" s="11" t="e">
        <f>#REF!</f>
        <v>#REF!</v>
      </c>
    </row>
    <row r="216" spans="2:5">
      <c r="B216" s="143"/>
      <c r="C216" s="139" t="s">
        <v>58</v>
      </c>
      <c r="D216" s="139"/>
      <c r="E216" s="12" t="e">
        <f>#REF!</f>
        <v>#REF!</v>
      </c>
    </row>
    <row r="217" spans="2:5" ht="15.75" thickBot="1">
      <c r="B217" s="144"/>
      <c r="C217" s="139" t="s">
        <v>59</v>
      </c>
      <c r="D217" s="139"/>
      <c r="E217" s="12" t="e">
        <f>#REF!</f>
        <v>#REF!</v>
      </c>
    </row>
    <row r="218" spans="2:5">
      <c r="C218" s="147" t="s">
        <v>72</v>
      </c>
      <c r="D218" s="5" t="s">
        <v>62</v>
      </c>
      <c r="E218" s="15" t="e">
        <f>#REF!</f>
        <v>#REF!</v>
      </c>
    </row>
    <row r="219" spans="2:5">
      <c r="C219" s="148"/>
      <c r="D219" s="5" t="s">
        <v>63</v>
      </c>
      <c r="E219" s="15" t="e">
        <f>#REF!</f>
        <v>#REF!</v>
      </c>
    </row>
    <row r="220" spans="2:5">
      <c r="C220" s="148" t="s">
        <v>71</v>
      </c>
      <c r="D220" s="5" t="s">
        <v>62</v>
      </c>
      <c r="E220" s="15" t="e">
        <f>#REF!</f>
        <v>#REF!</v>
      </c>
    </row>
    <row r="221" spans="2:5">
      <c r="C221" s="148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workbookViewId="0">
      <selection activeCell="H44" sqref="H44"/>
    </sheetView>
  </sheetViews>
  <sheetFormatPr baseColWidth="10" defaultRowHeight="11.25"/>
  <cols>
    <col min="1" max="1" width="1.140625" style="16" customWidth="1"/>
    <col min="2" max="3" width="3.7109375" style="17" customWidth="1"/>
    <col min="4" max="4" width="46.42578125" style="17" customWidth="1"/>
    <col min="5" max="10" width="15.7109375" style="17" customWidth="1"/>
    <col min="11" max="11" width="2" style="16" customWidth="1"/>
    <col min="12" max="16384" width="11.42578125" style="17"/>
  </cols>
  <sheetData>
    <row r="1" spans="1:10" s="16" customFormat="1"/>
    <row r="2" spans="1:10">
      <c r="B2" s="161" t="s">
        <v>260</v>
      </c>
      <c r="C2" s="162"/>
      <c r="D2" s="162"/>
      <c r="E2" s="162"/>
      <c r="F2" s="162"/>
      <c r="G2" s="162"/>
      <c r="H2" s="162"/>
      <c r="I2" s="162"/>
      <c r="J2" s="163"/>
    </row>
    <row r="3" spans="1:10">
      <c r="B3" s="161" t="s">
        <v>259</v>
      </c>
      <c r="C3" s="162"/>
      <c r="D3" s="162"/>
      <c r="E3" s="162"/>
      <c r="F3" s="162"/>
      <c r="G3" s="162"/>
      <c r="H3" s="162"/>
      <c r="I3" s="162"/>
      <c r="J3" s="163"/>
    </row>
    <row r="4" spans="1:10">
      <c r="B4" s="164" t="s">
        <v>100</v>
      </c>
      <c r="C4" s="165"/>
      <c r="D4" s="165"/>
      <c r="E4" s="165"/>
      <c r="F4" s="165"/>
      <c r="G4" s="165"/>
      <c r="H4" s="165"/>
      <c r="I4" s="165"/>
      <c r="J4" s="166"/>
    </row>
    <row r="5" spans="1:10">
      <c r="B5" s="167" t="s">
        <v>261</v>
      </c>
      <c r="C5" s="168"/>
      <c r="D5" s="168"/>
      <c r="E5" s="168"/>
      <c r="F5" s="168"/>
      <c r="G5" s="168"/>
      <c r="H5" s="168"/>
      <c r="I5" s="168"/>
      <c r="J5" s="169"/>
    </row>
    <row r="6" spans="1:10" s="16" customFormat="1">
      <c r="A6" s="18"/>
      <c r="B6" s="18"/>
      <c r="C6" s="18"/>
      <c r="D6" s="18"/>
      <c r="F6" s="19"/>
      <c r="G6" s="19"/>
      <c r="H6" s="19"/>
      <c r="I6" s="19"/>
      <c r="J6" s="19"/>
    </row>
    <row r="7" spans="1:10" ht="12" customHeight="1">
      <c r="A7" s="20"/>
      <c r="B7" s="160" t="s">
        <v>101</v>
      </c>
      <c r="C7" s="160"/>
      <c r="D7" s="160"/>
      <c r="E7" s="160" t="s">
        <v>102</v>
      </c>
      <c r="F7" s="160"/>
      <c r="G7" s="160"/>
      <c r="H7" s="160"/>
      <c r="I7" s="160"/>
      <c r="J7" s="159" t="s">
        <v>103</v>
      </c>
    </row>
    <row r="8" spans="1:10" ht="22.5">
      <c r="A8" s="18"/>
      <c r="B8" s="160"/>
      <c r="C8" s="160"/>
      <c r="D8" s="160"/>
      <c r="E8" s="109" t="s">
        <v>104</v>
      </c>
      <c r="F8" s="48" t="s">
        <v>105</v>
      </c>
      <c r="G8" s="109" t="s">
        <v>106</v>
      </c>
      <c r="H8" s="109" t="s">
        <v>107</v>
      </c>
      <c r="I8" s="109" t="s">
        <v>108</v>
      </c>
      <c r="J8" s="159"/>
    </row>
    <row r="9" spans="1:10" ht="12" customHeight="1">
      <c r="A9" s="18"/>
      <c r="B9" s="160"/>
      <c r="C9" s="160"/>
      <c r="D9" s="160"/>
      <c r="E9" s="109" t="s">
        <v>109</v>
      </c>
      <c r="F9" s="109" t="s">
        <v>110</v>
      </c>
      <c r="G9" s="109" t="s">
        <v>111</v>
      </c>
      <c r="H9" s="109" t="s">
        <v>112</v>
      </c>
      <c r="I9" s="109" t="s">
        <v>113</v>
      </c>
      <c r="J9" s="109" t="s">
        <v>127</v>
      </c>
    </row>
    <row r="10" spans="1:10" ht="12" customHeight="1">
      <c r="A10" s="21"/>
      <c r="B10" s="22"/>
      <c r="C10" s="23"/>
      <c r="D10" s="24"/>
      <c r="E10" s="25"/>
      <c r="F10" s="26"/>
      <c r="G10" s="26"/>
      <c r="H10" s="26"/>
      <c r="I10" s="26"/>
      <c r="J10" s="26"/>
    </row>
    <row r="11" spans="1:10" ht="12" customHeight="1">
      <c r="A11" s="21"/>
      <c r="B11" s="156" t="s">
        <v>74</v>
      </c>
      <c r="C11" s="150"/>
      <c r="D11" s="151"/>
      <c r="E11" s="40">
        <v>0</v>
      </c>
      <c r="F11" s="40">
        <v>0</v>
      </c>
      <c r="G11" s="40">
        <f>+E11+F11</f>
        <v>0</v>
      </c>
      <c r="H11" s="40">
        <v>0</v>
      </c>
      <c r="I11" s="40">
        <v>0</v>
      </c>
      <c r="J11" s="40">
        <f>+I11-E11</f>
        <v>0</v>
      </c>
    </row>
    <row r="12" spans="1:10" ht="12" customHeight="1">
      <c r="A12" s="21"/>
      <c r="B12" s="156" t="s">
        <v>99</v>
      </c>
      <c r="C12" s="150"/>
      <c r="D12" s="151"/>
      <c r="E12" s="40">
        <v>0</v>
      </c>
      <c r="F12" s="40">
        <v>0</v>
      </c>
      <c r="G12" s="40">
        <f t="shared" ref="G12:G24" si="0">+E12+F12</f>
        <v>0</v>
      </c>
      <c r="H12" s="40">
        <v>0</v>
      </c>
      <c r="I12" s="40">
        <v>0</v>
      </c>
      <c r="J12" s="40">
        <f t="shared" ref="J12:J24" si="1">+I12-E12</f>
        <v>0</v>
      </c>
    </row>
    <row r="13" spans="1:10" ht="12" customHeight="1">
      <c r="A13" s="21"/>
      <c r="B13" s="156" t="s">
        <v>76</v>
      </c>
      <c r="C13" s="150"/>
      <c r="D13" s="151"/>
      <c r="E13" s="40">
        <v>0</v>
      </c>
      <c r="F13" s="40">
        <v>0</v>
      </c>
      <c r="G13" s="40">
        <f t="shared" si="0"/>
        <v>0</v>
      </c>
      <c r="H13" s="40">
        <v>0</v>
      </c>
      <c r="I13" s="40">
        <v>0</v>
      </c>
      <c r="J13" s="40">
        <f t="shared" si="1"/>
        <v>0</v>
      </c>
    </row>
    <row r="14" spans="1:10" ht="12" customHeight="1">
      <c r="A14" s="21"/>
      <c r="B14" s="156" t="s">
        <v>78</v>
      </c>
      <c r="C14" s="150"/>
      <c r="D14" s="151"/>
      <c r="E14" s="124">
        <v>29493166.52</v>
      </c>
      <c r="F14" s="124">
        <v>0</v>
      </c>
      <c r="G14" s="124">
        <f t="shared" si="0"/>
        <v>29493166.52</v>
      </c>
      <c r="H14" s="124">
        <v>25935333</v>
      </c>
      <c r="I14" s="124">
        <v>25935333</v>
      </c>
      <c r="J14" s="124">
        <f>+I14-E14</f>
        <v>-3557833.5199999996</v>
      </c>
    </row>
    <row r="15" spans="1:10" ht="12" customHeight="1">
      <c r="A15" s="21"/>
      <c r="B15" s="156" t="s">
        <v>114</v>
      </c>
      <c r="C15" s="150"/>
      <c r="D15" s="151"/>
      <c r="E15" s="124">
        <f>+E16+E17</f>
        <v>260794.48</v>
      </c>
      <c r="F15" s="124">
        <f>+F16+F17</f>
        <v>0</v>
      </c>
      <c r="G15" s="124">
        <f>+G16+G17</f>
        <v>260794.48</v>
      </c>
      <c r="H15" s="124">
        <f>+H16+H17</f>
        <v>612051</v>
      </c>
      <c r="I15" s="124">
        <f>+I16+I17</f>
        <v>612051</v>
      </c>
      <c r="J15" s="124">
        <f t="shared" si="1"/>
        <v>351256.52</v>
      </c>
    </row>
    <row r="16" spans="1:10" ht="12" customHeight="1">
      <c r="A16" s="21"/>
      <c r="B16" s="28"/>
      <c r="C16" s="150" t="s">
        <v>115</v>
      </c>
      <c r="D16" s="151"/>
      <c r="E16" s="124">
        <v>0</v>
      </c>
      <c r="F16" s="124">
        <v>0</v>
      </c>
      <c r="G16" s="124">
        <f t="shared" si="0"/>
        <v>0</v>
      </c>
      <c r="H16" s="124">
        <v>0</v>
      </c>
      <c r="I16" s="124">
        <v>0</v>
      </c>
      <c r="J16" s="124">
        <f t="shared" si="1"/>
        <v>0</v>
      </c>
    </row>
    <row r="17" spans="1:10" ht="12" customHeight="1">
      <c r="A17" s="21"/>
      <c r="B17" s="28"/>
      <c r="C17" s="150" t="s">
        <v>116</v>
      </c>
      <c r="D17" s="151"/>
      <c r="E17" s="124">
        <v>260794.48</v>
      </c>
      <c r="F17" s="124">
        <v>0</v>
      </c>
      <c r="G17" s="124">
        <f>+E17+F17</f>
        <v>260794.48</v>
      </c>
      <c r="H17" s="124">
        <v>612051</v>
      </c>
      <c r="I17" s="124">
        <v>612051</v>
      </c>
      <c r="J17" s="124">
        <f>+I17-E17</f>
        <v>351256.52</v>
      </c>
    </row>
    <row r="18" spans="1:10" ht="12" customHeight="1">
      <c r="A18" s="21"/>
      <c r="B18" s="156" t="s">
        <v>117</v>
      </c>
      <c r="C18" s="150"/>
      <c r="D18" s="151"/>
      <c r="E18" s="124">
        <f>+E19+E20</f>
        <v>0</v>
      </c>
      <c r="F18" s="124">
        <f>+F19+F20</f>
        <v>0</v>
      </c>
      <c r="G18" s="124">
        <f t="shared" si="0"/>
        <v>0</v>
      </c>
      <c r="H18" s="124">
        <f>+H19+H20</f>
        <v>0</v>
      </c>
      <c r="I18" s="124">
        <f>+I19+I20</f>
        <v>0</v>
      </c>
      <c r="J18" s="124">
        <f t="shared" si="1"/>
        <v>0</v>
      </c>
    </row>
    <row r="19" spans="1:10" ht="12" customHeight="1">
      <c r="A19" s="21"/>
      <c r="B19" s="28"/>
      <c r="C19" s="150" t="s">
        <v>115</v>
      </c>
      <c r="D19" s="151"/>
      <c r="E19" s="124">
        <v>0</v>
      </c>
      <c r="F19" s="124">
        <v>0</v>
      </c>
      <c r="G19" s="124">
        <f t="shared" si="0"/>
        <v>0</v>
      </c>
      <c r="H19" s="124">
        <v>0</v>
      </c>
      <c r="I19" s="124">
        <v>0</v>
      </c>
      <c r="J19" s="124">
        <f t="shared" si="1"/>
        <v>0</v>
      </c>
    </row>
    <row r="20" spans="1:10" ht="12" customHeight="1">
      <c r="A20" s="21"/>
      <c r="B20" s="28"/>
      <c r="C20" s="150" t="s">
        <v>116</v>
      </c>
      <c r="D20" s="151"/>
      <c r="E20" s="124">
        <v>0</v>
      </c>
      <c r="F20" s="124">
        <v>0</v>
      </c>
      <c r="G20" s="124">
        <f t="shared" si="0"/>
        <v>0</v>
      </c>
      <c r="H20" s="124">
        <v>0</v>
      </c>
      <c r="I20" s="124">
        <v>0</v>
      </c>
      <c r="J20" s="124">
        <f t="shared" si="1"/>
        <v>0</v>
      </c>
    </row>
    <row r="21" spans="1:10" ht="12" customHeight="1">
      <c r="A21" s="21"/>
      <c r="B21" s="156" t="s">
        <v>118</v>
      </c>
      <c r="C21" s="150"/>
      <c r="D21" s="151"/>
      <c r="E21" s="124">
        <v>0</v>
      </c>
      <c r="F21" s="124">
        <v>0</v>
      </c>
      <c r="G21" s="124">
        <f t="shared" si="0"/>
        <v>0</v>
      </c>
      <c r="H21" s="124">
        <v>0</v>
      </c>
      <c r="I21" s="124">
        <v>0</v>
      </c>
      <c r="J21" s="124">
        <f t="shared" si="1"/>
        <v>0</v>
      </c>
    </row>
    <row r="22" spans="1:10" ht="12" customHeight="1">
      <c r="A22" s="21"/>
      <c r="B22" s="156" t="s">
        <v>84</v>
      </c>
      <c r="C22" s="150"/>
      <c r="D22" s="151"/>
      <c r="E22" s="124">
        <v>0</v>
      </c>
      <c r="F22" s="124">
        <v>0</v>
      </c>
      <c r="G22" s="124">
        <f t="shared" si="0"/>
        <v>0</v>
      </c>
      <c r="H22" s="124">
        <v>0</v>
      </c>
      <c r="I22" s="124">
        <v>0</v>
      </c>
      <c r="J22" s="124">
        <f t="shared" si="1"/>
        <v>0</v>
      </c>
    </row>
    <row r="23" spans="1:10" ht="12" customHeight="1">
      <c r="A23" s="29"/>
      <c r="B23" s="156" t="s">
        <v>119</v>
      </c>
      <c r="C23" s="150"/>
      <c r="D23" s="151"/>
      <c r="E23" s="124">
        <v>449767652</v>
      </c>
      <c r="F23" s="124">
        <v>0</v>
      </c>
      <c r="G23" s="124">
        <f t="shared" si="0"/>
        <v>449767652</v>
      </c>
      <c r="H23" s="124">
        <v>262045553</v>
      </c>
      <c r="I23" s="124">
        <v>262045553</v>
      </c>
      <c r="J23" s="124">
        <f>+I23-E23</f>
        <v>-187722099</v>
      </c>
    </row>
    <row r="24" spans="1:10" ht="12" customHeight="1">
      <c r="A24" s="21"/>
      <c r="B24" s="156" t="s">
        <v>120</v>
      </c>
      <c r="C24" s="150"/>
      <c r="D24" s="151"/>
      <c r="E24" s="124">
        <v>0</v>
      </c>
      <c r="F24" s="124">
        <v>0</v>
      </c>
      <c r="G24" s="124">
        <f t="shared" si="0"/>
        <v>0</v>
      </c>
      <c r="H24" s="40">
        <v>0</v>
      </c>
      <c r="I24" s="40">
        <v>0</v>
      </c>
      <c r="J24" s="40">
        <f t="shared" si="1"/>
        <v>0</v>
      </c>
    </row>
    <row r="25" spans="1:10" ht="12" customHeight="1">
      <c r="A25" s="21"/>
      <c r="B25" s="30"/>
      <c r="C25" s="31"/>
      <c r="D25" s="32"/>
      <c r="E25" s="124"/>
      <c r="F25" s="124"/>
      <c r="G25" s="124"/>
      <c r="H25" s="33"/>
      <c r="I25" s="33"/>
      <c r="J25" s="33"/>
    </row>
    <row r="26" spans="1:10" ht="12" customHeight="1">
      <c r="A26" s="18"/>
      <c r="B26" s="34"/>
      <c r="C26" s="35"/>
      <c r="D26" s="36" t="s">
        <v>121</v>
      </c>
      <c r="E26" s="126">
        <f>SUM(E11+E12+E13+E14+E15+E18+E21+E22+E23+E24)</f>
        <v>479521613</v>
      </c>
      <c r="F26" s="126">
        <f>SUM(F11+F12+F13+F14+F15+F18+F21+F22+F23+F24)</f>
        <v>0</v>
      </c>
      <c r="G26" s="126">
        <f>SUM(G11+G12+G13+G14+G15+G18+G21+G22+G23+G24)</f>
        <v>479521613</v>
      </c>
      <c r="H26" s="126">
        <f>SUM(H11+H12+H13+H14+H15+H18+H21+H22+H23+H24)</f>
        <v>288592937</v>
      </c>
      <c r="I26" s="126">
        <f>SUM(I11+I12+I13+I14+I15+I18+I21+I22+I23+I24)</f>
        <v>288592937</v>
      </c>
      <c r="J26" s="157">
        <f>+J14+J15+J23</f>
        <v>-190928676</v>
      </c>
    </row>
    <row r="27" spans="1:10" ht="12" customHeight="1">
      <c r="A27" s="21"/>
      <c r="B27" s="37"/>
      <c r="C27" s="37"/>
      <c r="D27" s="37"/>
      <c r="E27" s="37"/>
      <c r="F27" s="37"/>
      <c r="G27" s="37"/>
      <c r="H27" s="154" t="s">
        <v>257</v>
      </c>
      <c r="I27" s="155"/>
      <c r="J27" s="158"/>
    </row>
    <row r="28" spans="1:10" ht="12" customHeight="1">
      <c r="A28" s="18"/>
      <c r="B28" s="18"/>
      <c r="C28" s="18"/>
      <c r="D28" s="18"/>
      <c r="E28" s="19"/>
      <c r="F28" s="19"/>
      <c r="G28" s="19"/>
      <c r="H28" s="19"/>
      <c r="I28" s="19"/>
      <c r="J28" s="19"/>
    </row>
    <row r="29" spans="1:10" ht="12" customHeight="1">
      <c r="A29" s="18"/>
      <c r="B29" s="159" t="s">
        <v>122</v>
      </c>
      <c r="C29" s="159"/>
      <c r="D29" s="159"/>
      <c r="E29" s="160" t="s">
        <v>102</v>
      </c>
      <c r="F29" s="160"/>
      <c r="G29" s="160"/>
      <c r="H29" s="160"/>
      <c r="I29" s="160"/>
      <c r="J29" s="159" t="s">
        <v>103</v>
      </c>
    </row>
    <row r="30" spans="1:10" ht="22.5">
      <c r="A30" s="18"/>
      <c r="B30" s="159"/>
      <c r="C30" s="159"/>
      <c r="D30" s="159"/>
      <c r="E30" s="109" t="s">
        <v>104</v>
      </c>
      <c r="F30" s="48" t="s">
        <v>105</v>
      </c>
      <c r="G30" s="109" t="s">
        <v>106</v>
      </c>
      <c r="H30" s="109" t="s">
        <v>107</v>
      </c>
      <c r="I30" s="109" t="s">
        <v>108</v>
      </c>
      <c r="J30" s="159"/>
    </row>
    <row r="31" spans="1:10" ht="12" customHeight="1">
      <c r="A31" s="18"/>
      <c r="B31" s="159"/>
      <c r="C31" s="159"/>
      <c r="D31" s="159"/>
      <c r="E31" s="109" t="s">
        <v>109</v>
      </c>
      <c r="F31" s="109" t="s">
        <v>110</v>
      </c>
      <c r="G31" s="109" t="s">
        <v>111</v>
      </c>
      <c r="H31" s="109" t="s">
        <v>112</v>
      </c>
      <c r="I31" s="109" t="s">
        <v>113</v>
      </c>
      <c r="J31" s="109" t="s">
        <v>127</v>
      </c>
    </row>
    <row r="32" spans="1:10" ht="12" customHeight="1">
      <c r="A32" s="21"/>
      <c r="B32" s="22"/>
      <c r="C32" s="23"/>
      <c r="D32" s="24"/>
      <c r="E32" s="26"/>
      <c r="F32" s="26"/>
      <c r="G32" s="26"/>
      <c r="H32" s="26"/>
      <c r="I32" s="26"/>
      <c r="J32" s="26"/>
    </row>
    <row r="33" spans="1:10" ht="12" customHeight="1">
      <c r="A33" s="21"/>
      <c r="B33" s="38" t="s">
        <v>123</v>
      </c>
      <c r="C33" s="39"/>
      <c r="D33" s="49"/>
      <c r="E33" s="125">
        <f>+E34+E35+E36+E37+E40+E43+E44</f>
        <v>479521613</v>
      </c>
      <c r="F33" s="53">
        <f t="shared" ref="F33:J33" si="2">+F34+F35+F36+F37+F40+F43+F44</f>
        <v>0</v>
      </c>
      <c r="G33" s="125">
        <f t="shared" si="2"/>
        <v>479521613</v>
      </c>
      <c r="H33" s="125">
        <f t="shared" si="2"/>
        <v>288592937</v>
      </c>
      <c r="I33" s="125">
        <f t="shared" si="2"/>
        <v>288592937</v>
      </c>
      <c r="J33" s="125">
        <f t="shared" si="2"/>
        <v>-190928676</v>
      </c>
    </row>
    <row r="34" spans="1:10" ht="12" customHeight="1">
      <c r="A34" s="21"/>
      <c r="B34" s="28"/>
      <c r="C34" s="150" t="s">
        <v>74</v>
      </c>
      <c r="D34" s="151"/>
      <c r="E34" s="40">
        <v>0</v>
      </c>
      <c r="F34" s="40">
        <v>0</v>
      </c>
      <c r="G34" s="40">
        <f>+E34+F34</f>
        <v>0</v>
      </c>
      <c r="H34" s="40">
        <v>0</v>
      </c>
      <c r="I34" s="40">
        <v>0</v>
      </c>
      <c r="J34" s="123">
        <f>+I34-E34</f>
        <v>0</v>
      </c>
    </row>
    <row r="35" spans="1:10" ht="12" customHeight="1">
      <c r="A35" s="21"/>
      <c r="B35" s="28"/>
      <c r="C35" s="150" t="s">
        <v>76</v>
      </c>
      <c r="D35" s="151"/>
      <c r="E35" s="40">
        <v>0</v>
      </c>
      <c r="F35" s="40">
        <v>0</v>
      </c>
      <c r="G35" s="40">
        <f t="shared" ref="G35:G49" si="3">+E35+F35</f>
        <v>0</v>
      </c>
      <c r="H35" s="40">
        <v>0</v>
      </c>
      <c r="I35" s="40">
        <v>0</v>
      </c>
      <c r="J35" s="123">
        <f t="shared" ref="J35:J52" si="4">+I35-E35</f>
        <v>0</v>
      </c>
    </row>
    <row r="36" spans="1:10" ht="12" customHeight="1">
      <c r="A36" s="21"/>
      <c r="B36" s="28"/>
      <c r="C36" s="150" t="s">
        <v>78</v>
      </c>
      <c r="D36" s="151"/>
      <c r="E36" s="124">
        <v>29493166.52</v>
      </c>
      <c r="F36" s="40">
        <v>0</v>
      </c>
      <c r="G36" s="124">
        <f t="shared" si="3"/>
        <v>29493166.52</v>
      </c>
      <c r="H36" s="124">
        <v>25935333</v>
      </c>
      <c r="I36" s="124">
        <v>25935333</v>
      </c>
      <c r="J36" s="123">
        <f t="shared" si="4"/>
        <v>-3557833.5199999996</v>
      </c>
    </row>
    <row r="37" spans="1:10" ht="12" customHeight="1">
      <c r="A37" s="21"/>
      <c r="B37" s="28"/>
      <c r="C37" s="150" t="s">
        <v>114</v>
      </c>
      <c r="D37" s="151"/>
      <c r="E37" s="124">
        <f>+E38+E39</f>
        <v>260794.48</v>
      </c>
      <c r="F37" s="40">
        <f>+F38+F39</f>
        <v>0</v>
      </c>
      <c r="G37" s="124">
        <f t="shared" si="3"/>
        <v>260794.48</v>
      </c>
      <c r="H37" s="124">
        <f>+H38+H39</f>
        <v>612051</v>
      </c>
      <c r="I37" s="124">
        <f>+I38+I39</f>
        <v>612051</v>
      </c>
      <c r="J37" s="124">
        <f t="shared" si="4"/>
        <v>351256.52</v>
      </c>
    </row>
    <row r="38" spans="1:10" ht="12" customHeight="1">
      <c r="A38" s="21"/>
      <c r="B38" s="28"/>
      <c r="C38" s="50"/>
      <c r="D38" s="41" t="s">
        <v>115</v>
      </c>
      <c r="E38" s="124">
        <v>0</v>
      </c>
      <c r="F38" s="40">
        <v>0</v>
      </c>
      <c r="G38" s="124">
        <f t="shared" si="3"/>
        <v>0</v>
      </c>
      <c r="H38" s="124">
        <v>0</v>
      </c>
      <c r="I38" s="124">
        <v>0</v>
      </c>
      <c r="J38" s="124">
        <f t="shared" si="4"/>
        <v>0</v>
      </c>
    </row>
    <row r="39" spans="1:10" ht="12" customHeight="1">
      <c r="A39" s="21"/>
      <c r="B39" s="28"/>
      <c r="C39" s="50"/>
      <c r="D39" s="41" t="s">
        <v>116</v>
      </c>
      <c r="E39" s="124">
        <v>260794.48</v>
      </c>
      <c r="F39" s="40">
        <v>0</v>
      </c>
      <c r="G39" s="124">
        <f t="shared" si="3"/>
        <v>260794.48</v>
      </c>
      <c r="H39" s="124">
        <v>612051</v>
      </c>
      <c r="I39" s="124">
        <v>612051</v>
      </c>
      <c r="J39" s="124">
        <f t="shared" si="4"/>
        <v>351256.52</v>
      </c>
    </row>
    <row r="40" spans="1:10" ht="12" customHeight="1">
      <c r="A40" s="21"/>
      <c r="B40" s="28"/>
      <c r="C40" s="150" t="s">
        <v>117</v>
      </c>
      <c r="D40" s="151"/>
      <c r="E40" s="40">
        <f>+E41+E42</f>
        <v>0</v>
      </c>
      <c r="F40" s="40">
        <f>+F41+F42</f>
        <v>0</v>
      </c>
      <c r="G40" s="124">
        <f>+G41+G42</f>
        <v>0</v>
      </c>
      <c r="H40" s="124">
        <f>+H41+H42</f>
        <v>0</v>
      </c>
      <c r="I40" s="124">
        <f>+I41+I42</f>
        <v>0</v>
      </c>
      <c r="J40" s="124">
        <f t="shared" si="4"/>
        <v>0</v>
      </c>
    </row>
    <row r="41" spans="1:10" ht="12" customHeight="1">
      <c r="A41" s="21"/>
      <c r="B41" s="28"/>
      <c r="C41" s="50"/>
      <c r="D41" s="41" t="s">
        <v>115</v>
      </c>
      <c r="E41" s="40">
        <v>0</v>
      </c>
      <c r="F41" s="40">
        <v>0</v>
      </c>
      <c r="G41" s="124">
        <f t="shared" si="3"/>
        <v>0</v>
      </c>
      <c r="H41" s="124">
        <v>0</v>
      </c>
      <c r="I41" s="124">
        <v>0</v>
      </c>
      <c r="J41" s="124">
        <f t="shared" si="4"/>
        <v>0</v>
      </c>
    </row>
    <row r="42" spans="1:10" ht="12" customHeight="1">
      <c r="A42" s="21"/>
      <c r="B42" s="28"/>
      <c r="C42" s="50"/>
      <c r="D42" s="41" t="s">
        <v>116</v>
      </c>
      <c r="E42" s="40">
        <v>0</v>
      </c>
      <c r="F42" s="40">
        <v>0</v>
      </c>
      <c r="G42" s="124">
        <f t="shared" si="3"/>
        <v>0</v>
      </c>
      <c r="H42" s="124">
        <v>0</v>
      </c>
      <c r="I42" s="124">
        <v>0</v>
      </c>
      <c r="J42" s="124">
        <f t="shared" si="4"/>
        <v>0</v>
      </c>
    </row>
    <row r="43" spans="1:10" ht="12" customHeight="1">
      <c r="A43" s="21"/>
      <c r="B43" s="28"/>
      <c r="C43" s="150" t="s">
        <v>84</v>
      </c>
      <c r="D43" s="151"/>
      <c r="E43" s="40">
        <v>0</v>
      </c>
      <c r="F43" s="40">
        <v>0</v>
      </c>
      <c r="G43" s="124">
        <f t="shared" si="3"/>
        <v>0</v>
      </c>
      <c r="H43" s="124">
        <v>0</v>
      </c>
      <c r="I43" s="124">
        <v>0</v>
      </c>
      <c r="J43" s="124">
        <f t="shared" si="4"/>
        <v>0</v>
      </c>
    </row>
    <row r="44" spans="1:10" ht="12" customHeight="1">
      <c r="A44" s="21"/>
      <c r="B44" s="28"/>
      <c r="C44" s="150" t="s">
        <v>119</v>
      </c>
      <c r="D44" s="151"/>
      <c r="E44" s="124">
        <v>449767652</v>
      </c>
      <c r="F44" s="40">
        <v>0</v>
      </c>
      <c r="G44" s="124">
        <f t="shared" si="3"/>
        <v>449767652</v>
      </c>
      <c r="H44" s="124">
        <v>262045553</v>
      </c>
      <c r="I44" s="124">
        <v>262045553</v>
      </c>
      <c r="J44" s="124">
        <f t="shared" si="4"/>
        <v>-187722099</v>
      </c>
    </row>
    <row r="45" spans="1:10" ht="12" customHeight="1">
      <c r="A45" s="21"/>
      <c r="B45" s="28"/>
      <c r="C45" s="50"/>
      <c r="D45" s="41"/>
      <c r="E45" s="40"/>
      <c r="F45" s="40"/>
      <c r="G45" s="27"/>
      <c r="H45" s="124"/>
      <c r="I45" s="124"/>
      <c r="J45" s="124"/>
    </row>
    <row r="46" spans="1:10" ht="12" customHeight="1">
      <c r="A46" s="21"/>
      <c r="B46" s="38" t="s">
        <v>124</v>
      </c>
      <c r="C46" s="39"/>
      <c r="D46" s="41"/>
      <c r="E46" s="53">
        <f>+E47+E48+E49</f>
        <v>0</v>
      </c>
      <c r="F46" s="53">
        <f>+F47+F48+F49</f>
        <v>0</v>
      </c>
      <c r="G46" s="53">
        <f>+G47+G48+G49</f>
        <v>0</v>
      </c>
      <c r="H46" s="53">
        <f>+H47+H48+H49</f>
        <v>0</v>
      </c>
      <c r="I46" s="53">
        <f>+I47+I48+I49</f>
        <v>0</v>
      </c>
      <c r="J46" s="53">
        <f t="shared" si="4"/>
        <v>0</v>
      </c>
    </row>
    <row r="47" spans="1:10" ht="12" customHeight="1">
      <c r="A47" s="21"/>
      <c r="B47" s="38"/>
      <c r="C47" s="150" t="s">
        <v>99</v>
      </c>
      <c r="D47" s="151"/>
      <c r="E47" s="40">
        <v>0</v>
      </c>
      <c r="F47" s="40">
        <v>0</v>
      </c>
      <c r="G47" s="40">
        <f t="shared" si="3"/>
        <v>0</v>
      </c>
      <c r="H47" s="40">
        <v>0</v>
      </c>
      <c r="I47" s="40">
        <v>0</v>
      </c>
      <c r="J47" s="40">
        <f t="shared" si="4"/>
        <v>0</v>
      </c>
    </row>
    <row r="48" spans="1:10" ht="12" customHeight="1">
      <c r="A48" s="21"/>
      <c r="B48" s="28"/>
      <c r="C48" s="150" t="s">
        <v>118</v>
      </c>
      <c r="D48" s="151"/>
      <c r="E48" s="40">
        <v>0</v>
      </c>
      <c r="F48" s="40">
        <v>0</v>
      </c>
      <c r="G48" s="40">
        <f t="shared" si="3"/>
        <v>0</v>
      </c>
      <c r="H48" s="40">
        <v>0</v>
      </c>
      <c r="I48" s="40">
        <v>0</v>
      </c>
      <c r="J48" s="40">
        <f t="shared" si="4"/>
        <v>0</v>
      </c>
    </row>
    <row r="49" spans="1:11" ht="12" customHeight="1">
      <c r="A49" s="21"/>
      <c r="B49" s="28"/>
      <c r="C49" s="150" t="s">
        <v>119</v>
      </c>
      <c r="D49" s="151"/>
      <c r="E49" s="40">
        <v>0</v>
      </c>
      <c r="F49" s="40">
        <v>0</v>
      </c>
      <c r="G49" s="40">
        <f t="shared" si="3"/>
        <v>0</v>
      </c>
      <c r="H49" s="40">
        <v>0</v>
      </c>
      <c r="I49" s="40">
        <v>0</v>
      </c>
      <c r="J49" s="40">
        <f t="shared" si="4"/>
        <v>0</v>
      </c>
    </row>
    <row r="50" spans="1:11" s="45" customFormat="1" ht="12" customHeight="1">
      <c r="A50" s="18"/>
      <c r="B50" s="42"/>
      <c r="C50" s="51"/>
      <c r="D50" s="52"/>
      <c r="E50" s="43"/>
      <c r="F50" s="43"/>
      <c r="G50" s="43"/>
      <c r="H50" s="43"/>
      <c r="I50" s="43"/>
      <c r="J50" s="43"/>
      <c r="K50" s="44"/>
    </row>
    <row r="51" spans="1:11" ht="12" customHeight="1">
      <c r="A51" s="21"/>
      <c r="B51" s="38" t="s">
        <v>125</v>
      </c>
      <c r="C51" s="46"/>
      <c r="D51" s="41"/>
      <c r="E51" s="53">
        <f>+E52</f>
        <v>0</v>
      </c>
      <c r="F51" s="53">
        <f>+F52</f>
        <v>0</v>
      </c>
      <c r="G51" s="53">
        <f>+G52</f>
        <v>0</v>
      </c>
      <c r="H51" s="53">
        <f>+H52</f>
        <v>0</v>
      </c>
      <c r="I51" s="53">
        <f>+I52</f>
        <v>0</v>
      </c>
      <c r="J51" s="53">
        <f t="shared" si="4"/>
        <v>0</v>
      </c>
    </row>
    <row r="52" spans="1:11" ht="12" customHeight="1">
      <c r="A52" s="21"/>
      <c r="B52" s="28"/>
      <c r="C52" s="150" t="s">
        <v>120</v>
      </c>
      <c r="D52" s="151"/>
      <c r="E52" s="40">
        <v>0</v>
      </c>
      <c r="F52" s="40">
        <v>0</v>
      </c>
      <c r="G52" s="40">
        <f t="shared" ref="G52" si="5">+E52+F52</f>
        <v>0</v>
      </c>
      <c r="H52" s="40">
        <v>0</v>
      </c>
      <c r="I52" s="40">
        <v>0</v>
      </c>
      <c r="J52" s="40">
        <f t="shared" si="4"/>
        <v>0</v>
      </c>
    </row>
    <row r="53" spans="1:11" ht="12" customHeight="1">
      <c r="A53" s="21"/>
      <c r="B53" s="30"/>
      <c r="C53" s="31"/>
      <c r="D53" s="32"/>
      <c r="E53" s="33"/>
      <c r="F53" s="33"/>
      <c r="G53" s="33"/>
      <c r="H53" s="33"/>
      <c r="I53" s="33"/>
      <c r="J53" s="33"/>
    </row>
    <row r="54" spans="1:11" ht="12" customHeight="1">
      <c r="A54" s="18"/>
      <c r="B54" s="34"/>
      <c r="C54" s="35"/>
      <c r="D54" s="47" t="s">
        <v>121</v>
      </c>
      <c r="E54" s="124">
        <f>+E34+E35+E36+E37+E40+E43+E44+E46+E51</f>
        <v>479521613</v>
      </c>
      <c r="F54" s="40">
        <f t="shared" ref="F54:H54" si="6">+F34+F35+F36+F37+F40+F43+F44+F46+F51</f>
        <v>0</v>
      </c>
      <c r="G54" s="124">
        <f t="shared" si="6"/>
        <v>479521613</v>
      </c>
      <c r="H54" s="124">
        <f t="shared" si="6"/>
        <v>288592937</v>
      </c>
      <c r="I54" s="124">
        <f>+I34+I35+I36+I37+I40+I43+I44+I46+I51</f>
        <v>288592937</v>
      </c>
      <c r="J54" s="152">
        <f>+J33+J46+J51</f>
        <v>-190928676</v>
      </c>
    </row>
    <row r="55" spans="1:11">
      <c r="A55" s="21"/>
      <c r="B55" s="37"/>
      <c r="C55" s="37"/>
      <c r="D55" s="37"/>
      <c r="E55" s="37"/>
      <c r="F55" s="37"/>
      <c r="G55" s="37"/>
      <c r="H55" s="154" t="s">
        <v>257</v>
      </c>
      <c r="I55" s="155"/>
      <c r="J55" s="153"/>
    </row>
    <row r="56" spans="1:11">
      <c r="A56" s="21"/>
      <c r="B56" s="149"/>
      <c r="C56" s="149"/>
      <c r="D56" s="149"/>
      <c r="E56" s="149"/>
      <c r="F56" s="149"/>
      <c r="G56" s="149"/>
      <c r="H56" s="149"/>
      <c r="I56" s="149"/>
      <c r="J56" s="149"/>
    </row>
    <row r="57" spans="1:11">
      <c r="B57" s="16" t="s">
        <v>126</v>
      </c>
      <c r="C57" s="16"/>
      <c r="D57" s="16"/>
      <c r="E57" s="16"/>
      <c r="F57" s="16"/>
      <c r="G57" s="16"/>
      <c r="H57" s="16"/>
      <c r="I57" s="16"/>
      <c r="J57" s="16"/>
    </row>
    <row r="58" spans="1:11">
      <c r="B58" s="16"/>
      <c r="C58" s="16"/>
      <c r="D58" s="16"/>
      <c r="E58" s="16"/>
      <c r="F58" s="16"/>
      <c r="G58" s="16"/>
      <c r="H58" s="16"/>
      <c r="I58" s="16"/>
      <c r="J58" s="16"/>
    </row>
    <row r="59" spans="1:11">
      <c r="B59" s="16"/>
      <c r="C59" s="16"/>
      <c r="D59" s="16"/>
      <c r="E59" s="16"/>
      <c r="F59" s="16"/>
      <c r="G59" s="16"/>
      <c r="H59" s="16"/>
      <c r="I59" s="16"/>
      <c r="J59" s="16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ignoredErrors>
    <ignoredError sqref="E9:F9 H9:I9 E31:F31 H31:I31" numberStoredAsText="1"/>
    <ignoredError sqref="G15 G18 G40 G3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workbookViewId="0">
      <selection activeCell="G14" sqref="G14"/>
    </sheetView>
  </sheetViews>
  <sheetFormatPr baseColWidth="10" defaultRowHeight="15"/>
  <cols>
    <col min="1" max="1" width="2.28515625" style="54" customWidth="1"/>
    <col min="2" max="2" width="3.28515625" style="17" customWidth="1"/>
    <col min="3" max="3" width="52.5703125" style="17" customWidth="1"/>
    <col min="4" max="9" width="12.7109375" style="17" customWidth="1"/>
    <col min="10" max="10" width="2.7109375" style="54" customWidth="1"/>
  </cols>
  <sheetData>
    <row r="1" spans="2:10" s="54" customFormat="1">
      <c r="B1" s="16"/>
      <c r="C1" s="16"/>
      <c r="D1" s="16"/>
      <c r="E1" s="16"/>
      <c r="F1" s="16"/>
      <c r="G1" s="16"/>
      <c r="H1" s="16"/>
      <c r="I1" s="16"/>
    </row>
    <row r="2" spans="2:10">
      <c r="B2" s="161" t="s">
        <v>260</v>
      </c>
      <c r="C2" s="162"/>
      <c r="D2" s="162"/>
      <c r="E2" s="162"/>
      <c r="F2" s="162"/>
      <c r="G2" s="162"/>
      <c r="H2" s="162"/>
      <c r="I2" s="163"/>
    </row>
    <row r="3" spans="2:10">
      <c r="B3" s="161" t="s">
        <v>259</v>
      </c>
      <c r="C3" s="162"/>
      <c r="D3" s="162"/>
      <c r="E3" s="162"/>
      <c r="F3" s="162"/>
      <c r="G3" s="162"/>
      <c r="H3" s="162"/>
      <c r="I3" s="162"/>
      <c r="J3" s="163"/>
    </row>
    <row r="4" spans="2:10">
      <c r="B4" s="164" t="s">
        <v>128</v>
      </c>
      <c r="C4" s="165"/>
      <c r="D4" s="165"/>
      <c r="E4" s="165"/>
      <c r="F4" s="165"/>
      <c r="G4" s="165"/>
      <c r="H4" s="165"/>
      <c r="I4" s="166"/>
    </row>
    <row r="5" spans="2:10">
      <c r="B5" s="164" t="s">
        <v>129</v>
      </c>
      <c r="C5" s="165"/>
      <c r="D5" s="165"/>
      <c r="E5" s="165"/>
      <c r="F5" s="165"/>
      <c r="G5" s="165"/>
      <c r="H5" s="165"/>
      <c r="I5" s="166"/>
    </row>
    <row r="6" spans="2:10">
      <c r="B6" s="167" t="s">
        <v>261</v>
      </c>
      <c r="C6" s="168"/>
      <c r="D6" s="168"/>
      <c r="E6" s="168"/>
      <c r="F6" s="168"/>
      <c r="G6" s="168"/>
      <c r="H6" s="168"/>
      <c r="I6" s="169"/>
    </row>
    <row r="7" spans="2:10" s="54" customFormat="1">
      <c r="B7" s="16"/>
      <c r="C7" s="16"/>
      <c r="D7" s="16"/>
      <c r="E7" s="16"/>
      <c r="F7" s="16"/>
      <c r="G7" s="16"/>
      <c r="H7" s="16"/>
      <c r="I7" s="16"/>
    </row>
    <row r="8" spans="2:10">
      <c r="B8" s="170" t="s">
        <v>73</v>
      </c>
      <c r="C8" s="170"/>
      <c r="D8" s="171" t="s">
        <v>130</v>
      </c>
      <c r="E8" s="171"/>
      <c r="F8" s="171"/>
      <c r="G8" s="171"/>
      <c r="H8" s="171"/>
      <c r="I8" s="171" t="s">
        <v>131</v>
      </c>
    </row>
    <row r="9" spans="2:10" ht="22.5">
      <c r="B9" s="170"/>
      <c r="C9" s="170"/>
      <c r="D9" s="55" t="s">
        <v>132</v>
      </c>
      <c r="E9" s="55" t="s">
        <v>133</v>
      </c>
      <c r="F9" s="55" t="s">
        <v>106</v>
      </c>
      <c r="G9" s="55" t="s">
        <v>107</v>
      </c>
      <c r="H9" s="55" t="s">
        <v>134</v>
      </c>
      <c r="I9" s="171"/>
    </row>
    <row r="10" spans="2:10">
      <c r="B10" s="170"/>
      <c r="C10" s="170"/>
      <c r="D10" s="55">
        <v>1</v>
      </c>
      <c r="E10" s="55">
        <v>2</v>
      </c>
      <c r="F10" s="55" t="s">
        <v>135</v>
      </c>
      <c r="G10" s="55">
        <v>4</v>
      </c>
      <c r="H10" s="55">
        <v>5</v>
      </c>
      <c r="I10" s="55" t="s">
        <v>136</v>
      </c>
    </row>
    <row r="11" spans="2:10">
      <c r="B11" s="56"/>
      <c r="C11" s="57"/>
      <c r="D11" s="58"/>
      <c r="E11" s="58"/>
      <c r="F11" s="58"/>
      <c r="G11" s="58"/>
      <c r="H11" s="58"/>
      <c r="I11" s="58"/>
    </row>
    <row r="12" spans="2:10">
      <c r="B12" s="59"/>
      <c r="C12" s="60" t="s">
        <v>258</v>
      </c>
      <c r="D12" s="127">
        <v>479521613</v>
      </c>
      <c r="E12" s="40">
        <v>0</v>
      </c>
      <c r="F12" s="127">
        <f>+D12+E12</f>
        <v>479521613</v>
      </c>
      <c r="G12" s="129">
        <v>240309899</v>
      </c>
      <c r="H12" s="129">
        <v>240309899</v>
      </c>
      <c r="I12" s="129">
        <f>+F12-G12</f>
        <v>239211714</v>
      </c>
    </row>
    <row r="13" spans="2:10">
      <c r="B13" s="59"/>
      <c r="C13" s="60"/>
      <c r="D13" s="69"/>
      <c r="E13" s="69"/>
      <c r="F13" s="69">
        <f t="shared" ref="F13:F20" si="0">+D13+E13</f>
        <v>0</v>
      </c>
      <c r="G13" s="69"/>
      <c r="H13" s="69"/>
      <c r="I13" s="69">
        <f t="shared" ref="I13:I20" si="1">+F13-G13</f>
        <v>0</v>
      </c>
    </row>
    <row r="14" spans="2:10">
      <c r="B14" s="59"/>
      <c r="C14" s="60"/>
      <c r="D14" s="69"/>
      <c r="E14" s="69"/>
      <c r="F14" s="69">
        <f t="shared" si="0"/>
        <v>0</v>
      </c>
      <c r="G14" s="69"/>
      <c r="H14" s="69"/>
      <c r="I14" s="69">
        <f t="shared" si="1"/>
        <v>0</v>
      </c>
    </row>
    <row r="15" spans="2:10">
      <c r="B15" s="59"/>
      <c r="C15" s="60"/>
      <c r="D15" s="69"/>
      <c r="E15" s="69"/>
      <c r="F15" s="69">
        <f t="shared" si="0"/>
        <v>0</v>
      </c>
      <c r="G15" s="69"/>
      <c r="H15" s="69"/>
      <c r="I15" s="69">
        <f t="shared" si="1"/>
        <v>0</v>
      </c>
    </row>
    <row r="16" spans="2:10">
      <c r="B16" s="59"/>
      <c r="C16" s="60"/>
      <c r="D16" s="69"/>
      <c r="E16" s="69"/>
      <c r="F16" s="69">
        <f t="shared" si="0"/>
        <v>0</v>
      </c>
      <c r="G16" s="69"/>
      <c r="H16" s="69"/>
      <c r="I16" s="69">
        <f t="shared" si="1"/>
        <v>0</v>
      </c>
    </row>
    <row r="17" spans="1:10">
      <c r="B17" s="59"/>
      <c r="C17" s="60"/>
      <c r="D17" s="69"/>
      <c r="E17" s="69"/>
      <c r="F17" s="69">
        <f t="shared" si="0"/>
        <v>0</v>
      </c>
      <c r="G17" s="69"/>
      <c r="H17" s="69"/>
      <c r="I17" s="69">
        <f t="shared" si="1"/>
        <v>0</v>
      </c>
    </row>
    <row r="18" spans="1:10">
      <c r="B18" s="59"/>
      <c r="C18" s="60"/>
      <c r="D18" s="69"/>
      <c r="E18" s="69"/>
      <c r="F18" s="69">
        <f t="shared" si="0"/>
        <v>0</v>
      </c>
      <c r="G18" s="69"/>
      <c r="H18" s="69"/>
      <c r="I18" s="69">
        <f t="shared" si="1"/>
        <v>0</v>
      </c>
    </row>
    <row r="19" spans="1:10">
      <c r="B19" s="59"/>
      <c r="C19" s="60"/>
      <c r="D19" s="69"/>
      <c r="E19" s="69"/>
      <c r="F19" s="69">
        <f t="shared" si="0"/>
        <v>0</v>
      </c>
      <c r="G19" s="69"/>
      <c r="H19" s="69"/>
      <c r="I19" s="69">
        <f t="shared" si="1"/>
        <v>0</v>
      </c>
    </row>
    <row r="20" spans="1:10">
      <c r="B20" s="59"/>
      <c r="C20" s="60"/>
      <c r="D20" s="69"/>
      <c r="E20" s="69"/>
      <c r="F20" s="69">
        <f t="shared" si="0"/>
        <v>0</v>
      </c>
      <c r="G20" s="69"/>
      <c r="H20" s="69"/>
      <c r="I20" s="69">
        <f t="shared" si="1"/>
        <v>0</v>
      </c>
    </row>
    <row r="21" spans="1:10">
      <c r="B21" s="61"/>
      <c r="C21" s="62"/>
      <c r="D21" s="63"/>
      <c r="E21" s="63"/>
      <c r="F21" s="63"/>
      <c r="G21" s="63"/>
      <c r="H21" s="63"/>
      <c r="I21" s="63"/>
    </row>
    <row r="22" spans="1:10" s="67" customFormat="1">
      <c r="A22" s="64"/>
      <c r="B22" s="65"/>
      <c r="C22" s="66" t="s">
        <v>137</v>
      </c>
      <c r="D22" s="128">
        <f>SUM(D12:D20)</f>
        <v>479521613</v>
      </c>
      <c r="E22" s="68">
        <f>SUM(E12:E20)</f>
        <v>0</v>
      </c>
      <c r="F22" s="128">
        <f t="shared" ref="F22:H22" si="2">SUM(F12:F20)</f>
        <v>479521613</v>
      </c>
      <c r="G22" s="128">
        <f t="shared" si="2"/>
        <v>240309899</v>
      </c>
      <c r="H22" s="128">
        <f t="shared" si="2"/>
        <v>240309899</v>
      </c>
      <c r="I22" s="128">
        <f>SUM(I12:I20)</f>
        <v>239211714</v>
      </c>
      <c r="J22" s="64"/>
    </row>
    <row r="23" spans="1:10">
      <c r="B23" s="16"/>
      <c r="C23" s="16"/>
      <c r="D23" s="16"/>
      <c r="E23" s="16"/>
      <c r="F23" s="16"/>
      <c r="G23" s="16"/>
      <c r="H23" s="16"/>
      <c r="I23" s="16"/>
    </row>
    <row r="24" spans="1:10">
      <c r="B24" s="16"/>
      <c r="C24" s="16"/>
      <c r="D24" s="16"/>
      <c r="E24" s="16"/>
      <c r="F24" s="16"/>
      <c r="G24" s="16"/>
      <c r="H24" s="16"/>
      <c r="I24" s="16"/>
    </row>
    <row r="25" spans="1:10">
      <c r="B25" s="16"/>
      <c r="C25" s="16"/>
      <c r="D25" s="16"/>
      <c r="E25" s="16"/>
      <c r="F25" s="16"/>
      <c r="G25" s="16"/>
      <c r="H25" s="16"/>
      <c r="I25" s="16"/>
    </row>
  </sheetData>
  <mergeCells count="8">
    <mergeCell ref="B8:C10"/>
    <mergeCell ref="D8:H8"/>
    <mergeCell ref="I8:I9"/>
    <mergeCell ref="B2:I2"/>
    <mergeCell ref="B4:I4"/>
    <mergeCell ref="B5:I5"/>
    <mergeCell ref="B6:I6"/>
    <mergeCell ref="B3:J3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4"/>
  <sheetViews>
    <sheetView topLeftCell="A67" workbookViewId="0">
      <selection activeCell="G82" sqref="G82:I82"/>
    </sheetView>
  </sheetViews>
  <sheetFormatPr baseColWidth="10" defaultRowHeight="15"/>
  <cols>
    <col min="1" max="1" width="2.42578125" style="54" customWidth="1"/>
    <col min="2" max="2" width="4.5703125" style="17" customWidth="1"/>
    <col min="3" max="3" width="57.28515625" style="17" customWidth="1"/>
    <col min="4" max="9" width="12.7109375" style="17" customWidth="1"/>
    <col min="10" max="10" width="3.7109375" style="54" customWidth="1"/>
  </cols>
  <sheetData>
    <row r="1" spans="2:10">
      <c r="B1" s="161" t="s">
        <v>260</v>
      </c>
      <c r="C1" s="162"/>
      <c r="D1" s="162"/>
      <c r="E1" s="162"/>
      <c r="F1" s="162"/>
      <c r="G1" s="162"/>
      <c r="H1" s="162"/>
      <c r="I1" s="163"/>
    </row>
    <row r="2" spans="2:10">
      <c r="B2" s="161" t="s">
        <v>259</v>
      </c>
      <c r="C2" s="162"/>
      <c r="D2" s="162"/>
      <c r="E2" s="162"/>
      <c r="F2" s="162"/>
      <c r="G2" s="162"/>
      <c r="H2" s="162"/>
      <c r="I2" s="162"/>
      <c r="J2" s="163"/>
    </row>
    <row r="3" spans="2:10">
      <c r="B3" s="164" t="s">
        <v>128</v>
      </c>
      <c r="C3" s="165"/>
      <c r="D3" s="165"/>
      <c r="E3" s="165"/>
      <c r="F3" s="165"/>
      <c r="G3" s="165"/>
      <c r="H3" s="165"/>
      <c r="I3" s="166"/>
    </row>
    <row r="4" spans="2:10">
      <c r="B4" s="164" t="s">
        <v>168</v>
      </c>
      <c r="C4" s="165"/>
      <c r="D4" s="165"/>
      <c r="E4" s="165"/>
      <c r="F4" s="165"/>
      <c r="G4" s="165"/>
      <c r="H4" s="165"/>
      <c r="I4" s="166"/>
    </row>
    <row r="5" spans="2:10">
      <c r="B5" s="167" t="s">
        <v>261</v>
      </c>
      <c r="C5" s="168"/>
      <c r="D5" s="168"/>
      <c r="E5" s="168"/>
      <c r="F5" s="168"/>
      <c r="G5" s="168"/>
      <c r="H5" s="168"/>
      <c r="I5" s="169"/>
    </row>
    <row r="6" spans="2:10" s="54" customFormat="1" ht="6.75" customHeight="1">
      <c r="B6" s="16"/>
      <c r="C6" s="16"/>
      <c r="D6" s="16"/>
      <c r="E6" s="16"/>
      <c r="F6" s="16"/>
      <c r="G6" s="16"/>
      <c r="H6" s="16"/>
      <c r="I6" s="16"/>
    </row>
    <row r="7" spans="2:10">
      <c r="B7" s="170" t="s">
        <v>73</v>
      </c>
      <c r="C7" s="170"/>
      <c r="D7" s="171" t="s">
        <v>130</v>
      </c>
      <c r="E7" s="171"/>
      <c r="F7" s="171"/>
      <c r="G7" s="171"/>
      <c r="H7" s="171"/>
      <c r="I7" s="171" t="s">
        <v>131</v>
      </c>
    </row>
    <row r="8" spans="2:10" ht="22.5">
      <c r="B8" s="170"/>
      <c r="C8" s="170"/>
      <c r="D8" s="55" t="s">
        <v>132</v>
      </c>
      <c r="E8" s="55" t="s">
        <v>133</v>
      </c>
      <c r="F8" s="55" t="s">
        <v>106</v>
      </c>
      <c r="G8" s="55" t="s">
        <v>107</v>
      </c>
      <c r="H8" s="55" t="s">
        <v>134</v>
      </c>
      <c r="I8" s="171"/>
    </row>
    <row r="9" spans="2:10" ht="11.25" customHeight="1">
      <c r="B9" s="170"/>
      <c r="C9" s="170"/>
      <c r="D9" s="55">
        <v>1</v>
      </c>
      <c r="E9" s="55">
        <v>2</v>
      </c>
      <c r="F9" s="55" t="s">
        <v>135</v>
      </c>
      <c r="G9" s="55">
        <v>4</v>
      </c>
      <c r="H9" s="55">
        <v>5</v>
      </c>
      <c r="I9" s="55" t="s">
        <v>136</v>
      </c>
    </row>
    <row r="10" spans="2:10">
      <c r="B10" s="172" t="s">
        <v>97</v>
      </c>
      <c r="C10" s="173"/>
      <c r="D10" s="122">
        <f>SUM(D11:D17)</f>
        <v>422818448</v>
      </c>
      <c r="E10" s="122">
        <f>SUM(E11:E17)</f>
        <v>0</v>
      </c>
      <c r="F10" s="122">
        <f>+D10+E10</f>
        <v>422818448</v>
      </c>
      <c r="G10" s="122">
        <f t="shared" ref="G10:H10" si="0">SUM(G11:G17)</f>
        <v>223029966</v>
      </c>
      <c r="H10" s="122">
        <f t="shared" si="0"/>
        <v>223029966</v>
      </c>
      <c r="I10" s="122">
        <f>+F10-G10</f>
        <v>199788482</v>
      </c>
    </row>
    <row r="11" spans="2:10">
      <c r="B11" s="82"/>
      <c r="C11" s="83" t="s">
        <v>143</v>
      </c>
      <c r="D11" s="120">
        <v>178189905.08999997</v>
      </c>
      <c r="E11" s="120">
        <v>0</v>
      </c>
      <c r="F11" s="120">
        <f t="shared" ref="F11:F74" si="1">+D11+E11</f>
        <v>178189905.08999997</v>
      </c>
      <c r="G11" s="120">
        <v>123115006</v>
      </c>
      <c r="H11" s="120">
        <v>123115006</v>
      </c>
      <c r="I11" s="120">
        <f t="shared" ref="I11:I74" si="2">+F11-G11</f>
        <v>55074899.089999974</v>
      </c>
    </row>
    <row r="12" spans="2:10">
      <c r="B12" s="82"/>
      <c r="C12" s="83" t="s">
        <v>144</v>
      </c>
      <c r="D12" s="120">
        <v>1628910.2999999996</v>
      </c>
      <c r="E12" s="120">
        <v>0</v>
      </c>
      <c r="F12" s="120">
        <f t="shared" si="1"/>
        <v>1628910.2999999996</v>
      </c>
      <c r="G12" s="120">
        <v>0</v>
      </c>
      <c r="H12" s="120">
        <v>0</v>
      </c>
      <c r="I12" s="120">
        <f t="shared" si="2"/>
        <v>1628910.2999999996</v>
      </c>
    </row>
    <row r="13" spans="2:10">
      <c r="B13" s="82"/>
      <c r="C13" s="83" t="s">
        <v>145</v>
      </c>
      <c r="D13" s="120">
        <v>87881565.930000007</v>
      </c>
      <c r="E13" s="120">
        <v>0</v>
      </c>
      <c r="F13" s="120">
        <f t="shared" si="1"/>
        <v>87881565.930000007</v>
      </c>
      <c r="G13" s="120">
        <v>43221420</v>
      </c>
      <c r="H13" s="120">
        <v>43221420</v>
      </c>
      <c r="I13" s="120">
        <f t="shared" si="2"/>
        <v>44660145.930000007</v>
      </c>
    </row>
    <row r="14" spans="2:10">
      <c r="B14" s="82"/>
      <c r="C14" s="83" t="s">
        <v>146</v>
      </c>
      <c r="D14" s="120">
        <v>34100701.549999997</v>
      </c>
      <c r="E14" s="120">
        <v>0</v>
      </c>
      <c r="F14" s="120">
        <f t="shared" si="1"/>
        <v>34100701.549999997</v>
      </c>
      <c r="G14" s="120">
        <v>21503145</v>
      </c>
      <c r="H14" s="120">
        <v>21503145</v>
      </c>
      <c r="I14" s="120">
        <f t="shared" si="2"/>
        <v>12597556.549999997</v>
      </c>
    </row>
    <row r="15" spans="2:10">
      <c r="B15" s="82"/>
      <c r="C15" s="83" t="s">
        <v>147</v>
      </c>
      <c r="D15" s="120">
        <v>101638859.17999999</v>
      </c>
      <c r="E15" s="120">
        <v>0</v>
      </c>
      <c r="F15" s="120">
        <f t="shared" si="1"/>
        <v>101638859.17999999</v>
      </c>
      <c r="G15" s="120">
        <v>35190395</v>
      </c>
      <c r="H15" s="120">
        <v>35190395</v>
      </c>
      <c r="I15" s="120">
        <f t="shared" si="2"/>
        <v>66448464.179999992</v>
      </c>
    </row>
    <row r="16" spans="2:10">
      <c r="B16" s="82"/>
      <c r="C16" s="83" t="s">
        <v>148</v>
      </c>
      <c r="D16" s="120">
        <v>0</v>
      </c>
      <c r="E16" s="120">
        <v>0</v>
      </c>
      <c r="F16" s="120">
        <f t="shared" si="1"/>
        <v>0</v>
      </c>
      <c r="G16" s="120">
        <v>0</v>
      </c>
      <c r="H16" s="120">
        <v>0</v>
      </c>
      <c r="I16" s="120">
        <f t="shared" si="2"/>
        <v>0</v>
      </c>
    </row>
    <row r="17" spans="2:9">
      <c r="B17" s="82"/>
      <c r="C17" s="83" t="s">
        <v>149</v>
      </c>
      <c r="D17" s="120">
        <v>19378505.950000003</v>
      </c>
      <c r="E17" s="120">
        <v>0</v>
      </c>
      <c r="F17" s="120">
        <f t="shared" si="1"/>
        <v>19378505.950000003</v>
      </c>
      <c r="G17" s="120">
        <v>0</v>
      </c>
      <c r="H17" s="120">
        <v>0</v>
      </c>
      <c r="I17" s="120">
        <f t="shared" si="2"/>
        <v>19378505.950000003</v>
      </c>
    </row>
    <row r="18" spans="2:9">
      <c r="B18" s="172" t="s">
        <v>75</v>
      </c>
      <c r="C18" s="173"/>
      <c r="D18" s="122">
        <f>SUM(D19:D27)</f>
        <v>8084761.2000000002</v>
      </c>
      <c r="E18" s="122">
        <f>SUM(E19:E27)</f>
        <v>0</v>
      </c>
      <c r="F18" s="122">
        <f t="shared" si="1"/>
        <v>8084761.2000000002</v>
      </c>
      <c r="G18" s="122">
        <f>SUM(G19:G27)</f>
        <v>5928567</v>
      </c>
      <c r="H18" s="122">
        <f t="shared" ref="H18" si="3">SUM(H19:H27)</f>
        <v>5928567</v>
      </c>
      <c r="I18" s="122">
        <f t="shared" si="2"/>
        <v>2156194.2000000002</v>
      </c>
    </row>
    <row r="19" spans="2:9">
      <c r="B19" s="82"/>
      <c r="C19" s="83" t="s">
        <v>150</v>
      </c>
      <c r="D19" s="120">
        <v>2464371.7000000002</v>
      </c>
      <c r="E19" s="120">
        <v>0</v>
      </c>
      <c r="F19" s="120">
        <f t="shared" si="1"/>
        <v>2464371.7000000002</v>
      </c>
      <c r="G19" s="120">
        <v>3553280</v>
      </c>
      <c r="H19" s="120">
        <v>3553280</v>
      </c>
      <c r="I19" s="120">
        <f t="shared" si="2"/>
        <v>-1088908.2999999998</v>
      </c>
    </row>
    <row r="20" spans="2:9">
      <c r="B20" s="82"/>
      <c r="C20" s="83" t="s">
        <v>151</v>
      </c>
      <c r="D20" s="120">
        <v>765727.54</v>
      </c>
      <c r="E20" s="120">
        <v>0</v>
      </c>
      <c r="F20" s="120">
        <f t="shared" si="1"/>
        <v>765727.54</v>
      </c>
      <c r="G20" s="120">
        <v>636112</v>
      </c>
      <c r="H20" s="120">
        <v>636112</v>
      </c>
      <c r="I20" s="120">
        <f t="shared" si="2"/>
        <v>129615.54000000004</v>
      </c>
    </row>
    <row r="21" spans="2:9">
      <c r="B21" s="82"/>
      <c r="C21" s="83" t="s">
        <v>152</v>
      </c>
      <c r="D21" s="120">
        <v>0</v>
      </c>
      <c r="E21" s="120">
        <v>0</v>
      </c>
      <c r="F21" s="120">
        <f t="shared" si="1"/>
        <v>0</v>
      </c>
      <c r="G21" s="120">
        <v>0</v>
      </c>
      <c r="H21" s="120">
        <v>0</v>
      </c>
      <c r="I21" s="120">
        <f t="shared" si="2"/>
        <v>0</v>
      </c>
    </row>
    <row r="22" spans="2:9">
      <c r="B22" s="82"/>
      <c r="C22" s="83" t="s">
        <v>153</v>
      </c>
      <c r="D22" s="120">
        <v>1287326.71</v>
      </c>
      <c r="E22" s="120">
        <v>0</v>
      </c>
      <c r="F22" s="120">
        <f t="shared" si="1"/>
        <v>1287326.71</v>
      </c>
      <c r="G22" s="120">
        <v>86472</v>
      </c>
      <c r="H22" s="120">
        <v>86472</v>
      </c>
      <c r="I22" s="120">
        <f t="shared" si="2"/>
        <v>1200854.71</v>
      </c>
    </row>
    <row r="23" spans="2:9">
      <c r="B23" s="82"/>
      <c r="C23" s="83" t="s">
        <v>154</v>
      </c>
      <c r="D23" s="120">
        <v>667929.16</v>
      </c>
      <c r="E23" s="120">
        <v>0</v>
      </c>
      <c r="F23" s="120">
        <f t="shared" si="1"/>
        <v>667929.16</v>
      </c>
      <c r="G23" s="120">
        <v>11004</v>
      </c>
      <c r="H23" s="120">
        <v>11004</v>
      </c>
      <c r="I23" s="120">
        <f t="shared" si="2"/>
        <v>656925.16</v>
      </c>
    </row>
    <row r="24" spans="2:9">
      <c r="B24" s="82"/>
      <c r="C24" s="83" t="s">
        <v>155</v>
      </c>
      <c r="D24" s="120">
        <v>1751657.2699999998</v>
      </c>
      <c r="E24" s="120">
        <v>0</v>
      </c>
      <c r="F24" s="120">
        <f t="shared" si="1"/>
        <v>1751657.2699999998</v>
      </c>
      <c r="G24" s="120">
        <v>1205136</v>
      </c>
      <c r="H24" s="120">
        <v>1205136</v>
      </c>
      <c r="I24" s="120">
        <f t="shared" si="2"/>
        <v>546521.26999999979</v>
      </c>
    </row>
    <row r="25" spans="2:9">
      <c r="B25" s="82"/>
      <c r="C25" s="83" t="s">
        <v>156</v>
      </c>
      <c r="D25" s="120">
        <v>411736.42000000004</v>
      </c>
      <c r="E25" s="120">
        <v>0</v>
      </c>
      <c r="F25" s="120">
        <f t="shared" si="1"/>
        <v>411736.42000000004</v>
      </c>
      <c r="G25" s="120">
        <v>175828</v>
      </c>
      <c r="H25" s="120">
        <v>175828</v>
      </c>
      <c r="I25" s="120">
        <f t="shared" si="2"/>
        <v>235908.42000000004</v>
      </c>
    </row>
    <row r="26" spans="2:9">
      <c r="B26" s="82"/>
      <c r="C26" s="83" t="s">
        <v>157</v>
      </c>
      <c r="D26" s="120">
        <v>0</v>
      </c>
      <c r="E26" s="120">
        <v>0</v>
      </c>
      <c r="F26" s="120">
        <f t="shared" si="1"/>
        <v>0</v>
      </c>
      <c r="G26" s="120">
        <v>0</v>
      </c>
      <c r="H26" s="120">
        <v>0</v>
      </c>
      <c r="I26" s="120">
        <f t="shared" si="2"/>
        <v>0</v>
      </c>
    </row>
    <row r="27" spans="2:9">
      <c r="B27" s="82"/>
      <c r="C27" s="83" t="s">
        <v>158</v>
      </c>
      <c r="D27" s="120">
        <v>736012.4</v>
      </c>
      <c r="E27" s="120">
        <v>0</v>
      </c>
      <c r="F27" s="120">
        <f t="shared" si="1"/>
        <v>736012.4</v>
      </c>
      <c r="G27" s="120">
        <v>260735</v>
      </c>
      <c r="H27" s="120">
        <v>260735</v>
      </c>
      <c r="I27" s="120">
        <f t="shared" si="2"/>
        <v>475277.4</v>
      </c>
    </row>
    <row r="28" spans="2:9">
      <c r="B28" s="172" t="s">
        <v>77</v>
      </c>
      <c r="C28" s="173"/>
      <c r="D28" s="122">
        <f>SUM(D29:D37)</f>
        <v>18864442.799999997</v>
      </c>
      <c r="E28" s="122">
        <f t="shared" ref="E28" si="4">SUM(E29:E37)</f>
        <v>0</v>
      </c>
      <c r="F28" s="122">
        <f t="shared" si="1"/>
        <v>18864442.799999997</v>
      </c>
      <c r="G28" s="122">
        <f>SUM(G29:G37)+1</f>
        <v>9536490</v>
      </c>
      <c r="H28" s="122">
        <f>SUM(H29:H37)+1</f>
        <v>9536490</v>
      </c>
      <c r="I28" s="122">
        <f t="shared" si="2"/>
        <v>9327952.799999997</v>
      </c>
    </row>
    <row r="29" spans="2:9">
      <c r="B29" s="82"/>
      <c r="C29" s="83" t="s">
        <v>159</v>
      </c>
      <c r="D29" s="120">
        <v>3733241.54</v>
      </c>
      <c r="E29" s="120">
        <v>0</v>
      </c>
      <c r="F29" s="120">
        <f t="shared" si="1"/>
        <v>3733241.54</v>
      </c>
      <c r="G29" s="120">
        <v>2057065</v>
      </c>
      <c r="H29" s="120">
        <v>2057065</v>
      </c>
      <c r="I29" s="120">
        <f t="shared" si="2"/>
        <v>1676176.54</v>
      </c>
    </row>
    <row r="30" spans="2:9">
      <c r="B30" s="82"/>
      <c r="C30" s="83" t="s">
        <v>160</v>
      </c>
      <c r="D30" s="120">
        <v>2087343.72</v>
      </c>
      <c r="E30" s="120">
        <v>0</v>
      </c>
      <c r="F30" s="120">
        <f t="shared" si="1"/>
        <v>2087343.72</v>
      </c>
      <c r="G30" s="120">
        <v>836671</v>
      </c>
      <c r="H30" s="120">
        <v>836671</v>
      </c>
      <c r="I30" s="120">
        <f t="shared" si="2"/>
        <v>1250672.72</v>
      </c>
    </row>
    <row r="31" spans="2:9">
      <c r="B31" s="82"/>
      <c r="C31" s="83" t="s">
        <v>161</v>
      </c>
      <c r="D31" s="120">
        <v>2600890.34</v>
      </c>
      <c r="E31" s="120">
        <v>0</v>
      </c>
      <c r="F31" s="120">
        <f t="shared" si="1"/>
        <v>2600890.34</v>
      </c>
      <c r="G31" s="120">
        <v>1589083</v>
      </c>
      <c r="H31" s="120">
        <v>1589083</v>
      </c>
      <c r="I31" s="120">
        <f t="shared" si="2"/>
        <v>1011807.3399999999</v>
      </c>
    </row>
    <row r="32" spans="2:9">
      <c r="B32" s="82"/>
      <c r="C32" s="83" t="s">
        <v>162</v>
      </c>
      <c r="D32" s="120">
        <v>1148266.82</v>
      </c>
      <c r="E32" s="120">
        <v>0</v>
      </c>
      <c r="F32" s="120">
        <f t="shared" si="1"/>
        <v>1148266.82</v>
      </c>
      <c r="G32" s="120">
        <v>935475</v>
      </c>
      <c r="H32" s="120">
        <v>935475</v>
      </c>
      <c r="I32" s="120">
        <f t="shared" si="2"/>
        <v>212791.82000000007</v>
      </c>
    </row>
    <row r="33" spans="2:9">
      <c r="B33" s="82"/>
      <c r="C33" s="83" t="s">
        <v>163</v>
      </c>
      <c r="D33" s="120">
        <v>2254997.16</v>
      </c>
      <c r="E33" s="120">
        <v>0</v>
      </c>
      <c r="F33" s="120">
        <f t="shared" si="1"/>
        <v>2254997.16</v>
      </c>
      <c r="G33" s="120">
        <v>467436</v>
      </c>
      <c r="H33" s="120">
        <v>467436</v>
      </c>
      <c r="I33" s="120">
        <f t="shared" si="2"/>
        <v>1787561.1600000001</v>
      </c>
    </row>
    <row r="34" spans="2:9">
      <c r="B34" s="82"/>
      <c r="C34" s="83" t="s">
        <v>164</v>
      </c>
      <c r="D34" s="120">
        <v>45090</v>
      </c>
      <c r="E34" s="120">
        <v>0</v>
      </c>
      <c r="F34" s="120">
        <f t="shared" si="1"/>
        <v>45090</v>
      </c>
      <c r="G34" s="120">
        <v>1160</v>
      </c>
      <c r="H34" s="120">
        <v>1160</v>
      </c>
      <c r="I34" s="120">
        <f t="shared" si="2"/>
        <v>43930</v>
      </c>
    </row>
    <row r="35" spans="2:9">
      <c r="B35" s="82"/>
      <c r="C35" s="83" t="s">
        <v>165</v>
      </c>
      <c r="D35" s="120">
        <v>486875.94</v>
      </c>
      <c r="E35" s="120">
        <v>0</v>
      </c>
      <c r="F35" s="120">
        <f t="shared" si="1"/>
        <v>486875.94</v>
      </c>
      <c r="G35" s="120">
        <v>81754</v>
      </c>
      <c r="H35" s="120">
        <v>81754</v>
      </c>
      <c r="I35" s="120">
        <f t="shared" si="2"/>
        <v>405121.94</v>
      </c>
    </row>
    <row r="36" spans="2:9">
      <c r="B36" s="82"/>
      <c r="C36" s="83" t="s">
        <v>166</v>
      </c>
      <c r="D36" s="120">
        <v>160574.66999999998</v>
      </c>
      <c r="E36" s="120">
        <v>0</v>
      </c>
      <c r="F36" s="120">
        <f t="shared" si="1"/>
        <v>160574.66999999998</v>
      </c>
      <c r="G36" s="120">
        <v>61617</v>
      </c>
      <c r="H36" s="120">
        <v>61617</v>
      </c>
      <c r="I36" s="120">
        <f t="shared" si="2"/>
        <v>98957.669999999984</v>
      </c>
    </row>
    <row r="37" spans="2:9">
      <c r="B37" s="82"/>
      <c r="C37" s="83" t="s">
        <v>167</v>
      </c>
      <c r="D37" s="120">
        <v>6347162.6099999994</v>
      </c>
      <c r="E37" s="120">
        <v>0</v>
      </c>
      <c r="F37" s="120">
        <f t="shared" si="1"/>
        <v>6347162.6099999994</v>
      </c>
      <c r="G37" s="120">
        <v>3506228</v>
      </c>
      <c r="H37" s="120">
        <v>3506228</v>
      </c>
      <c r="I37" s="120">
        <f t="shared" si="2"/>
        <v>2840934.6099999994</v>
      </c>
    </row>
    <row r="38" spans="2:9">
      <c r="B38" s="172" t="s">
        <v>119</v>
      </c>
      <c r="C38" s="173"/>
      <c r="D38" s="122">
        <f>SUM(D39:D47)</f>
        <v>3203002</v>
      </c>
      <c r="E38" s="122">
        <f>SUM(E39:E47)</f>
        <v>0</v>
      </c>
      <c r="F38" s="122">
        <f t="shared" si="1"/>
        <v>3203002</v>
      </c>
      <c r="G38" s="122">
        <f>SUM(G39:G47)</f>
        <v>744579</v>
      </c>
      <c r="H38" s="122">
        <f>SUM(H39:H47)</f>
        <v>744579</v>
      </c>
      <c r="I38" s="122">
        <f t="shared" si="2"/>
        <v>2458423</v>
      </c>
    </row>
    <row r="39" spans="2:9">
      <c r="B39" s="82"/>
      <c r="C39" s="83" t="s">
        <v>79</v>
      </c>
      <c r="D39" s="120">
        <v>0</v>
      </c>
      <c r="E39" s="120">
        <v>0</v>
      </c>
      <c r="F39" s="79">
        <f t="shared" si="1"/>
        <v>0</v>
      </c>
      <c r="G39" s="120">
        <v>0</v>
      </c>
      <c r="H39" s="79">
        <v>0</v>
      </c>
      <c r="I39" s="79">
        <f t="shared" si="2"/>
        <v>0</v>
      </c>
    </row>
    <row r="40" spans="2:9">
      <c r="B40" s="82"/>
      <c r="C40" s="83" t="s">
        <v>80</v>
      </c>
      <c r="D40" s="120">
        <v>0</v>
      </c>
      <c r="E40" s="120">
        <v>0</v>
      </c>
      <c r="F40" s="79">
        <f t="shared" si="1"/>
        <v>0</v>
      </c>
      <c r="G40" s="120">
        <v>0</v>
      </c>
      <c r="H40" s="79">
        <v>0</v>
      </c>
      <c r="I40" s="79">
        <f t="shared" si="2"/>
        <v>0</v>
      </c>
    </row>
    <row r="41" spans="2:9">
      <c r="B41" s="82"/>
      <c r="C41" s="83" t="s">
        <v>81</v>
      </c>
      <c r="D41" s="120">
        <v>0</v>
      </c>
      <c r="E41" s="120">
        <v>0</v>
      </c>
      <c r="F41" s="79">
        <f t="shared" si="1"/>
        <v>0</v>
      </c>
      <c r="G41" s="120">
        <v>0</v>
      </c>
      <c r="H41" s="79">
        <v>0</v>
      </c>
      <c r="I41" s="79">
        <f t="shared" si="2"/>
        <v>0</v>
      </c>
    </row>
    <row r="42" spans="2:9">
      <c r="B42" s="82"/>
      <c r="C42" s="83" t="s">
        <v>82</v>
      </c>
      <c r="D42" s="120">
        <v>3203002</v>
      </c>
      <c r="E42" s="120">
        <v>0</v>
      </c>
      <c r="F42" s="120">
        <f t="shared" si="1"/>
        <v>3203002</v>
      </c>
      <c r="G42" s="120">
        <v>711081</v>
      </c>
      <c r="H42" s="120">
        <v>711081</v>
      </c>
      <c r="I42" s="120">
        <f t="shared" si="2"/>
        <v>2491921</v>
      </c>
    </row>
    <row r="43" spans="2:9">
      <c r="B43" s="82"/>
      <c r="C43" s="83" t="s">
        <v>83</v>
      </c>
      <c r="D43" s="120">
        <v>0</v>
      </c>
      <c r="E43" s="120">
        <v>0</v>
      </c>
      <c r="F43" s="120">
        <f t="shared" si="1"/>
        <v>0</v>
      </c>
      <c r="G43" s="120">
        <v>0</v>
      </c>
      <c r="H43" s="120">
        <v>0</v>
      </c>
      <c r="I43" s="120">
        <f t="shared" si="2"/>
        <v>0</v>
      </c>
    </row>
    <row r="44" spans="2:9">
      <c r="B44" s="82"/>
      <c r="C44" s="83" t="s">
        <v>169</v>
      </c>
      <c r="D44" s="120">
        <v>0</v>
      </c>
      <c r="E44" s="120">
        <v>0</v>
      </c>
      <c r="F44" s="120">
        <f t="shared" si="1"/>
        <v>0</v>
      </c>
      <c r="G44" s="120">
        <v>33498</v>
      </c>
      <c r="H44" s="120">
        <v>33498</v>
      </c>
      <c r="I44" s="120">
        <f t="shared" si="2"/>
        <v>-33498</v>
      </c>
    </row>
    <row r="45" spans="2:9">
      <c r="B45" s="82"/>
      <c r="C45" s="83" t="s">
        <v>85</v>
      </c>
      <c r="D45" s="120">
        <v>0</v>
      </c>
      <c r="E45" s="120">
        <v>0</v>
      </c>
      <c r="F45" s="120">
        <f t="shared" si="1"/>
        <v>0</v>
      </c>
      <c r="G45" s="120">
        <v>0</v>
      </c>
      <c r="H45" s="120">
        <v>0</v>
      </c>
      <c r="I45" s="120">
        <f t="shared" si="2"/>
        <v>0</v>
      </c>
    </row>
    <row r="46" spans="2:9">
      <c r="B46" s="82"/>
      <c r="C46" s="83" t="s">
        <v>86</v>
      </c>
      <c r="D46" s="120">
        <v>0</v>
      </c>
      <c r="E46" s="120">
        <v>0</v>
      </c>
      <c r="F46" s="120">
        <f t="shared" si="1"/>
        <v>0</v>
      </c>
      <c r="G46" s="120">
        <v>0</v>
      </c>
      <c r="H46" s="120">
        <v>0</v>
      </c>
      <c r="I46" s="120">
        <f t="shared" si="2"/>
        <v>0</v>
      </c>
    </row>
    <row r="47" spans="2:9">
      <c r="B47" s="82"/>
      <c r="C47" s="83" t="s">
        <v>87</v>
      </c>
      <c r="D47" s="120">
        <v>0</v>
      </c>
      <c r="E47" s="120">
        <v>0</v>
      </c>
      <c r="F47" s="120">
        <f t="shared" si="1"/>
        <v>0</v>
      </c>
      <c r="G47" s="120">
        <v>0</v>
      </c>
      <c r="H47" s="120">
        <v>0</v>
      </c>
      <c r="I47" s="120">
        <f t="shared" si="2"/>
        <v>0</v>
      </c>
    </row>
    <row r="48" spans="2:9">
      <c r="B48" s="172" t="s">
        <v>170</v>
      </c>
      <c r="C48" s="173"/>
      <c r="D48" s="122">
        <f>SUM(D49:D57)</f>
        <v>26550959.000000004</v>
      </c>
      <c r="E48" s="122">
        <f>SUM(E49:E57)</f>
        <v>0</v>
      </c>
      <c r="F48" s="122">
        <f t="shared" si="1"/>
        <v>26550959.000000004</v>
      </c>
      <c r="G48" s="122">
        <f t="shared" ref="G48:H48" si="5">SUM(G49:G57)</f>
        <v>1070297</v>
      </c>
      <c r="H48" s="122">
        <f t="shared" si="5"/>
        <v>1070297</v>
      </c>
      <c r="I48" s="122">
        <f t="shared" si="2"/>
        <v>25480662.000000004</v>
      </c>
    </row>
    <row r="49" spans="2:9">
      <c r="B49" s="82"/>
      <c r="C49" s="83" t="s">
        <v>171</v>
      </c>
      <c r="D49" s="120">
        <v>18671229.380000003</v>
      </c>
      <c r="E49" s="120">
        <v>0</v>
      </c>
      <c r="F49" s="120">
        <f t="shared" si="1"/>
        <v>18671229.380000003</v>
      </c>
      <c r="G49" s="120">
        <v>588699</v>
      </c>
      <c r="H49" s="120">
        <v>588699</v>
      </c>
      <c r="I49" s="120">
        <f t="shared" si="2"/>
        <v>18082530.380000003</v>
      </c>
    </row>
    <row r="50" spans="2:9">
      <c r="B50" s="82"/>
      <c r="C50" s="83" t="s">
        <v>172</v>
      </c>
      <c r="D50" s="120">
        <v>2358619</v>
      </c>
      <c r="E50" s="120">
        <v>0</v>
      </c>
      <c r="F50" s="120">
        <f t="shared" si="1"/>
        <v>2358619</v>
      </c>
      <c r="G50" s="120">
        <v>61850</v>
      </c>
      <c r="H50" s="120">
        <v>61850</v>
      </c>
      <c r="I50" s="120">
        <f t="shared" si="2"/>
        <v>2296769</v>
      </c>
    </row>
    <row r="51" spans="2:9">
      <c r="B51" s="82"/>
      <c r="C51" s="83" t="s">
        <v>173</v>
      </c>
      <c r="D51" s="120">
        <v>550000</v>
      </c>
      <c r="E51" s="120">
        <v>0</v>
      </c>
      <c r="F51" s="120">
        <f t="shared" si="1"/>
        <v>550000</v>
      </c>
      <c r="G51" s="120">
        <v>0</v>
      </c>
      <c r="H51" s="120">
        <v>0</v>
      </c>
      <c r="I51" s="120">
        <f t="shared" si="2"/>
        <v>550000</v>
      </c>
    </row>
    <row r="52" spans="2:9">
      <c r="B52" s="82"/>
      <c r="C52" s="83" t="s">
        <v>174</v>
      </c>
      <c r="D52" s="120">
        <v>4292456.74</v>
      </c>
      <c r="E52" s="120">
        <v>0</v>
      </c>
      <c r="F52" s="120">
        <f t="shared" si="1"/>
        <v>4292456.74</v>
      </c>
      <c r="G52" s="120">
        <v>405724</v>
      </c>
      <c r="H52" s="120">
        <v>405724</v>
      </c>
      <c r="I52" s="120">
        <f t="shared" si="2"/>
        <v>3886732.74</v>
      </c>
    </row>
    <row r="53" spans="2:9">
      <c r="B53" s="82"/>
      <c r="C53" s="83" t="s">
        <v>175</v>
      </c>
      <c r="D53" s="120">
        <v>0</v>
      </c>
      <c r="E53" s="120">
        <v>0</v>
      </c>
      <c r="F53" s="120">
        <f t="shared" si="1"/>
        <v>0</v>
      </c>
      <c r="G53" s="120">
        <v>0</v>
      </c>
      <c r="H53" s="120">
        <v>0</v>
      </c>
      <c r="I53" s="120">
        <f t="shared" si="2"/>
        <v>0</v>
      </c>
    </row>
    <row r="54" spans="2:9">
      <c r="B54" s="82"/>
      <c r="C54" s="83" t="s">
        <v>176</v>
      </c>
      <c r="D54" s="120">
        <v>678653.88</v>
      </c>
      <c r="E54" s="120">
        <v>0</v>
      </c>
      <c r="F54" s="120">
        <f t="shared" si="1"/>
        <v>678653.88</v>
      </c>
      <c r="G54" s="120">
        <v>14024</v>
      </c>
      <c r="H54" s="120">
        <v>14024</v>
      </c>
      <c r="I54" s="120">
        <f t="shared" si="2"/>
        <v>664629.88</v>
      </c>
    </row>
    <row r="55" spans="2:9">
      <c r="B55" s="82"/>
      <c r="C55" s="83" t="s">
        <v>177</v>
      </c>
      <c r="D55" s="120">
        <v>0</v>
      </c>
      <c r="E55" s="120">
        <v>0</v>
      </c>
      <c r="F55" s="120">
        <f t="shared" si="1"/>
        <v>0</v>
      </c>
      <c r="G55" s="120">
        <v>0</v>
      </c>
      <c r="H55" s="120">
        <v>0</v>
      </c>
      <c r="I55" s="120">
        <f t="shared" si="2"/>
        <v>0</v>
      </c>
    </row>
    <row r="56" spans="2:9">
      <c r="B56" s="82"/>
      <c r="C56" s="83" t="s">
        <v>178</v>
      </c>
      <c r="D56" s="120">
        <v>0</v>
      </c>
      <c r="E56" s="120">
        <v>0</v>
      </c>
      <c r="F56" s="120">
        <f t="shared" si="1"/>
        <v>0</v>
      </c>
      <c r="G56" s="120">
        <v>0</v>
      </c>
      <c r="H56" s="120">
        <v>0</v>
      </c>
      <c r="I56" s="120">
        <f t="shared" si="2"/>
        <v>0</v>
      </c>
    </row>
    <row r="57" spans="2:9">
      <c r="B57" s="82"/>
      <c r="C57" s="83" t="s">
        <v>35</v>
      </c>
      <c r="D57" s="120">
        <v>0</v>
      </c>
      <c r="E57" s="120">
        <v>0</v>
      </c>
      <c r="F57" s="79">
        <f t="shared" si="1"/>
        <v>0</v>
      </c>
      <c r="G57" s="79">
        <v>0</v>
      </c>
      <c r="H57" s="79">
        <v>0</v>
      </c>
      <c r="I57" s="79">
        <f t="shared" si="2"/>
        <v>0</v>
      </c>
    </row>
    <row r="58" spans="2:9">
      <c r="B58" s="172" t="s">
        <v>95</v>
      </c>
      <c r="C58" s="173"/>
      <c r="D58" s="84">
        <f>SUM(D59:D61)</f>
        <v>0</v>
      </c>
      <c r="E58" s="84">
        <f>SUM(E59:E61)</f>
        <v>0</v>
      </c>
      <c r="F58" s="84">
        <f t="shared" si="1"/>
        <v>0</v>
      </c>
      <c r="G58" s="84">
        <f t="shared" ref="G58:H58" si="6">SUM(G59:G61)</f>
        <v>0</v>
      </c>
      <c r="H58" s="84">
        <f t="shared" si="6"/>
        <v>0</v>
      </c>
      <c r="I58" s="84">
        <f t="shared" si="2"/>
        <v>0</v>
      </c>
    </row>
    <row r="59" spans="2:9">
      <c r="B59" s="82"/>
      <c r="C59" s="83" t="s">
        <v>179</v>
      </c>
      <c r="D59" s="79">
        <v>0</v>
      </c>
      <c r="E59" s="79">
        <v>0</v>
      </c>
      <c r="F59" s="79">
        <f t="shared" si="1"/>
        <v>0</v>
      </c>
      <c r="G59" s="79"/>
      <c r="H59" s="79"/>
      <c r="I59" s="79">
        <f t="shared" si="2"/>
        <v>0</v>
      </c>
    </row>
    <row r="60" spans="2:9">
      <c r="B60" s="82"/>
      <c r="C60" s="83" t="s">
        <v>180</v>
      </c>
      <c r="D60" s="79">
        <v>0</v>
      </c>
      <c r="E60" s="79">
        <v>0</v>
      </c>
      <c r="F60" s="79">
        <f t="shared" si="1"/>
        <v>0</v>
      </c>
      <c r="G60" s="79"/>
      <c r="H60" s="79"/>
      <c r="I60" s="79">
        <f t="shared" si="2"/>
        <v>0</v>
      </c>
    </row>
    <row r="61" spans="2:9">
      <c r="B61" s="82"/>
      <c r="C61" s="83" t="s">
        <v>181</v>
      </c>
      <c r="D61" s="79">
        <v>0</v>
      </c>
      <c r="E61" s="79">
        <v>0</v>
      </c>
      <c r="F61" s="79">
        <f t="shared" si="1"/>
        <v>0</v>
      </c>
      <c r="G61" s="79"/>
      <c r="H61" s="79"/>
      <c r="I61" s="79">
        <f t="shared" si="2"/>
        <v>0</v>
      </c>
    </row>
    <row r="62" spans="2:9">
      <c r="B62" s="172" t="s">
        <v>182</v>
      </c>
      <c r="C62" s="173"/>
      <c r="D62" s="84">
        <f>SUM(D63:D69)</f>
        <v>0</v>
      </c>
      <c r="E62" s="84">
        <f>SUM(E63:E69)</f>
        <v>0</v>
      </c>
      <c r="F62" s="84">
        <f t="shared" si="1"/>
        <v>0</v>
      </c>
      <c r="G62" s="84">
        <f t="shared" ref="G62" si="7">SUM(G63:G69)</f>
        <v>0</v>
      </c>
      <c r="H62" s="84">
        <f t="shared" ref="H62" si="8">SUM(H63:H69)</f>
        <v>0</v>
      </c>
      <c r="I62" s="84">
        <f t="shared" si="2"/>
        <v>0</v>
      </c>
    </row>
    <row r="63" spans="2:9">
      <c r="B63" s="82"/>
      <c r="C63" s="83" t="s">
        <v>183</v>
      </c>
      <c r="D63" s="79">
        <v>0</v>
      </c>
      <c r="E63" s="79">
        <v>0</v>
      </c>
      <c r="F63" s="79">
        <f t="shared" si="1"/>
        <v>0</v>
      </c>
      <c r="G63" s="79"/>
      <c r="H63" s="79"/>
      <c r="I63" s="79">
        <f t="shared" si="2"/>
        <v>0</v>
      </c>
    </row>
    <row r="64" spans="2:9">
      <c r="B64" s="82"/>
      <c r="C64" s="83" t="s">
        <v>184</v>
      </c>
      <c r="D64" s="79">
        <v>0</v>
      </c>
      <c r="E64" s="79">
        <v>0</v>
      </c>
      <c r="F64" s="79">
        <f t="shared" si="1"/>
        <v>0</v>
      </c>
      <c r="G64" s="79"/>
      <c r="H64" s="79"/>
      <c r="I64" s="79">
        <f t="shared" si="2"/>
        <v>0</v>
      </c>
    </row>
    <row r="65" spans="2:9">
      <c r="B65" s="82"/>
      <c r="C65" s="83" t="s">
        <v>185</v>
      </c>
      <c r="D65" s="79">
        <v>0</v>
      </c>
      <c r="E65" s="79">
        <v>0</v>
      </c>
      <c r="F65" s="79">
        <f t="shared" si="1"/>
        <v>0</v>
      </c>
      <c r="G65" s="79"/>
      <c r="H65" s="79"/>
      <c r="I65" s="79">
        <f t="shared" si="2"/>
        <v>0</v>
      </c>
    </row>
    <row r="66" spans="2:9">
      <c r="B66" s="82"/>
      <c r="C66" s="83" t="s">
        <v>186</v>
      </c>
      <c r="D66" s="79">
        <v>0</v>
      </c>
      <c r="E66" s="79">
        <v>0</v>
      </c>
      <c r="F66" s="79">
        <f t="shared" si="1"/>
        <v>0</v>
      </c>
      <c r="G66" s="79"/>
      <c r="H66" s="79"/>
      <c r="I66" s="79">
        <f t="shared" si="2"/>
        <v>0</v>
      </c>
    </row>
    <row r="67" spans="2:9">
      <c r="B67" s="82"/>
      <c r="C67" s="83" t="s">
        <v>187</v>
      </c>
      <c r="D67" s="79">
        <v>0</v>
      </c>
      <c r="E67" s="79">
        <v>0</v>
      </c>
      <c r="F67" s="79">
        <f t="shared" si="1"/>
        <v>0</v>
      </c>
      <c r="G67" s="79"/>
      <c r="H67" s="79"/>
      <c r="I67" s="79">
        <f t="shared" si="2"/>
        <v>0</v>
      </c>
    </row>
    <row r="68" spans="2:9">
      <c r="B68" s="82"/>
      <c r="C68" s="83" t="s">
        <v>188</v>
      </c>
      <c r="D68" s="79">
        <v>0</v>
      </c>
      <c r="E68" s="79">
        <v>0</v>
      </c>
      <c r="F68" s="79">
        <f t="shared" si="1"/>
        <v>0</v>
      </c>
      <c r="G68" s="79"/>
      <c r="H68" s="79"/>
      <c r="I68" s="79">
        <f t="shared" si="2"/>
        <v>0</v>
      </c>
    </row>
    <row r="69" spans="2:9">
      <c r="B69" s="82"/>
      <c r="C69" s="83" t="s">
        <v>189</v>
      </c>
      <c r="D69" s="79">
        <v>0</v>
      </c>
      <c r="E69" s="79">
        <v>0</v>
      </c>
      <c r="F69" s="79">
        <f t="shared" si="1"/>
        <v>0</v>
      </c>
      <c r="G69" s="79"/>
      <c r="H69" s="79"/>
      <c r="I69" s="79">
        <f t="shared" si="2"/>
        <v>0</v>
      </c>
    </row>
    <row r="70" spans="2:9">
      <c r="B70" s="156" t="s">
        <v>84</v>
      </c>
      <c r="C70" s="150"/>
      <c r="D70" s="84">
        <f>SUM(D71:D73)</f>
        <v>0</v>
      </c>
      <c r="E70" s="84">
        <f>SUM(E71:E73)</f>
        <v>0</v>
      </c>
      <c r="F70" s="84">
        <f t="shared" si="1"/>
        <v>0</v>
      </c>
      <c r="G70" s="84">
        <f t="shared" ref="G70" si="9">SUM(G71:G73)</f>
        <v>0</v>
      </c>
      <c r="H70" s="84">
        <f t="shared" ref="H70" si="10">SUM(H71:H73)</f>
        <v>0</v>
      </c>
      <c r="I70" s="84">
        <f t="shared" si="2"/>
        <v>0</v>
      </c>
    </row>
    <row r="71" spans="2:9">
      <c r="B71" s="82"/>
      <c r="C71" s="83" t="s">
        <v>88</v>
      </c>
      <c r="D71" s="79">
        <v>0</v>
      </c>
      <c r="E71" s="79">
        <v>0</v>
      </c>
      <c r="F71" s="79">
        <f t="shared" si="1"/>
        <v>0</v>
      </c>
      <c r="G71" s="79"/>
      <c r="H71" s="79"/>
      <c r="I71" s="79">
        <f t="shared" si="2"/>
        <v>0</v>
      </c>
    </row>
    <row r="72" spans="2:9">
      <c r="B72" s="82"/>
      <c r="C72" s="83" t="s">
        <v>48</v>
      </c>
      <c r="D72" s="79">
        <v>0</v>
      </c>
      <c r="E72" s="79">
        <v>0</v>
      </c>
      <c r="F72" s="79">
        <f t="shared" si="1"/>
        <v>0</v>
      </c>
      <c r="G72" s="79"/>
      <c r="H72" s="79"/>
      <c r="I72" s="79">
        <f t="shared" si="2"/>
        <v>0</v>
      </c>
    </row>
    <row r="73" spans="2:9">
      <c r="B73" s="82"/>
      <c r="C73" s="83" t="s">
        <v>89</v>
      </c>
      <c r="D73" s="79">
        <v>0</v>
      </c>
      <c r="E73" s="79">
        <v>0</v>
      </c>
      <c r="F73" s="79">
        <f t="shared" si="1"/>
        <v>0</v>
      </c>
      <c r="G73" s="79"/>
      <c r="H73" s="79"/>
      <c r="I73" s="79">
        <f t="shared" si="2"/>
        <v>0</v>
      </c>
    </row>
    <row r="74" spans="2:9">
      <c r="B74" s="172" t="s">
        <v>190</v>
      </c>
      <c r="C74" s="173"/>
      <c r="D74" s="84">
        <f>SUM(D75:D81)</f>
        <v>0</v>
      </c>
      <c r="E74" s="84">
        <f t="shared" ref="E74" si="11">SUM(E75:E81)</f>
        <v>0</v>
      </c>
      <c r="F74" s="84">
        <f t="shared" si="1"/>
        <v>0</v>
      </c>
      <c r="G74" s="84">
        <f t="shared" ref="G74:H74" si="12">SUM(G75:G81)</f>
        <v>0</v>
      </c>
      <c r="H74" s="84">
        <f t="shared" si="12"/>
        <v>0</v>
      </c>
      <c r="I74" s="84">
        <f t="shared" si="2"/>
        <v>0</v>
      </c>
    </row>
    <row r="75" spans="2:9">
      <c r="B75" s="82"/>
      <c r="C75" s="83" t="s">
        <v>191</v>
      </c>
      <c r="D75" s="79">
        <v>0</v>
      </c>
      <c r="E75" s="79">
        <v>0</v>
      </c>
      <c r="F75" s="79">
        <f t="shared" ref="F75:F81" si="13">+D75+E75</f>
        <v>0</v>
      </c>
      <c r="G75" s="79"/>
      <c r="H75" s="79"/>
      <c r="I75" s="79">
        <f t="shared" ref="I75:I81" si="14">+F75-G75</f>
        <v>0</v>
      </c>
    </row>
    <row r="76" spans="2:9">
      <c r="B76" s="82"/>
      <c r="C76" s="83" t="s">
        <v>90</v>
      </c>
      <c r="D76" s="79">
        <v>0</v>
      </c>
      <c r="E76" s="79">
        <v>0</v>
      </c>
      <c r="F76" s="79">
        <f t="shared" si="13"/>
        <v>0</v>
      </c>
      <c r="G76" s="79"/>
      <c r="H76" s="79"/>
      <c r="I76" s="79">
        <f t="shared" si="14"/>
        <v>0</v>
      </c>
    </row>
    <row r="77" spans="2:9">
      <c r="B77" s="82"/>
      <c r="C77" s="83" t="s">
        <v>91</v>
      </c>
      <c r="D77" s="79">
        <v>0</v>
      </c>
      <c r="E77" s="79">
        <v>0</v>
      </c>
      <c r="F77" s="79">
        <f t="shared" si="13"/>
        <v>0</v>
      </c>
      <c r="G77" s="79"/>
      <c r="H77" s="79"/>
      <c r="I77" s="79">
        <f t="shared" si="14"/>
        <v>0</v>
      </c>
    </row>
    <row r="78" spans="2:9">
      <c r="B78" s="82"/>
      <c r="C78" s="83" t="s">
        <v>92</v>
      </c>
      <c r="D78" s="79">
        <v>0</v>
      </c>
      <c r="E78" s="79">
        <v>0</v>
      </c>
      <c r="F78" s="79">
        <f t="shared" si="13"/>
        <v>0</v>
      </c>
      <c r="G78" s="79"/>
      <c r="H78" s="79"/>
      <c r="I78" s="79">
        <f t="shared" si="14"/>
        <v>0</v>
      </c>
    </row>
    <row r="79" spans="2:9">
      <c r="B79" s="82"/>
      <c r="C79" s="83" t="s">
        <v>93</v>
      </c>
      <c r="D79" s="79">
        <v>0</v>
      </c>
      <c r="E79" s="79">
        <v>0</v>
      </c>
      <c r="F79" s="79">
        <f t="shared" si="13"/>
        <v>0</v>
      </c>
      <c r="G79" s="79"/>
      <c r="H79" s="79"/>
      <c r="I79" s="79">
        <f t="shared" si="14"/>
        <v>0</v>
      </c>
    </row>
    <row r="80" spans="2:9">
      <c r="B80" s="82"/>
      <c r="C80" s="83" t="s">
        <v>94</v>
      </c>
      <c r="D80" s="79">
        <v>0</v>
      </c>
      <c r="E80" s="79">
        <v>0</v>
      </c>
      <c r="F80" s="79">
        <f t="shared" si="13"/>
        <v>0</v>
      </c>
      <c r="G80" s="79"/>
      <c r="H80" s="79"/>
      <c r="I80" s="79">
        <f t="shared" si="14"/>
        <v>0</v>
      </c>
    </row>
    <row r="81" spans="1:10">
      <c r="B81" s="82"/>
      <c r="C81" s="83" t="s">
        <v>192</v>
      </c>
      <c r="D81" s="79">
        <v>0</v>
      </c>
      <c r="E81" s="79">
        <v>0</v>
      </c>
      <c r="F81" s="79">
        <f t="shared" si="13"/>
        <v>0</v>
      </c>
      <c r="G81" s="79"/>
      <c r="H81" s="79"/>
      <c r="I81" s="79">
        <f t="shared" si="14"/>
        <v>0</v>
      </c>
    </row>
    <row r="82" spans="1:10" s="67" customFormat="1">
      <c r="A82" s="64"/>
      <c r="B82" s="85"/>
      <c r="C82" s="86" t="s">
        <v>137</v>
      </c>
      <c r="D82" s="87">
        <f>+D10+D18+D28+D38+D48+D58+D62+D70+D74</f>
        <v>479521613</v>
      </c>
      <c r="E82" s="87">
        <f t="shared" ref="E82:I82" si="15">+E10+E18+E28+E38+E48+E58+E62+E70+E74</f>
        <v>0</v>
      </c>
      <c r="F82" s="87">
        <f t="shared" si="15"/>
        <v>479521613</v>
      </c>
      <c r="G82" s="130">
        <f t="shared" si="15"/>
        <v>240309899</v>
      </c>
      <c r="H82" s="87">
        <f t="shared" si="15"/>
        <v>240309899</v>
      </c>
      <c r="I82" s="87">
        <f t="shared" si="15"/>
        <v>239211714</v>
      </c>
      <c r="J82" s="64"/>
    </row>
    <row r="84" spans="1:10" ht="15.75">
      <c r="D84" s="81" t="str">
        <f>IF(CAdmon!D22=COG!D82," ","ERROR")</f>
        <v xml:space="preserve"> </v>
      </c>
      <c r="E84" s="81" t="str">
        <f>IF(CAdmon!E22=COG!E82," ","ERROR")</f>
        <v xml:space="preserve"> </v>
      </c>
      <c r="F84" s="81" t="str">
        <f>IF(CAdmon!F22=COG!F82," ","ERROR")</f>
        <v xml:space="preserve"> </v>
      </c>
      <c r="G84" s="81" t="str">
        <f>IF(CAdmon!G22=COG!G82," ","ERROR")</f>
        <v xml:space="preserve"> </v>
      </c>
      <c r="H84" s="81" t="str">
        <f>IF(CAdmon!H22=COG!H82," ","ERROR")</f>
        <v xml:space="preserve"> </v>
      </c>
      <c r="I84" s="81" t="str">
        <f>IF(CAdmon!I22=COG!I82," ","ERROR")</f>
        <v xml:space="preserve"> </v>
      </c>
    </row>
  </sheetData>
  <mergeCells count="17">
    <mergeCell ref="B1:I1"/>
    <mergeCell ref="B3:I3"/>
    <mergeCell ref="B4:I4"/>
    <mergeCell ref="B5:I5"/>
    <mergeCell ref="B2:J2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rintOptions horizontalCentered="1"/>
  <pageMargins left="0.70866141732283472" right="0.70866141732283472" top="0.74803149606299213" bottom="0.74803149606299213" header="0.31496062992125984" footer="0.31496062992125984"/>
  <pageSetup scale="84" fitToHeight="0" orientation="landscape" r:id="rId1"/>
  <ignoredErrors>
    <ignoredError sqref="F10 F18 F28 F38 F48 F58 F62 F70 F7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1"/>
  <sheetViews>
    <sheetView workbookViewId="0">
      <selection activeCell="G12" sqref="G12"/>
    </sheetView>
  </sheetViews>
  <sheetFormatPr baseColWidth="10" defaultRowHeight="15"/>
  <cols>
    <col min="1" max="1" width="2.5703125" style="54" customWidth="1"/>
    <col min="2" max="2" width="2" style="17" customWidth="1"/>
    <col min="3" max="3" width="45.85546875" style="17" customWidth="1"/>
    <col min="4" max="9" width="12.7109375" style="17" customWidth="1"/>
  </cols>
  <sheetData>
    <row r="1" spans="2:9" s="54" customFormat="1">
      <c r="B1" s="16"/>
      <c r="C1" s="16"/>
      <c r="D1" s="16"/>
      <c r="E1" s="16"/>
      <c r="F1" s="16"/>
      <c r="G1" s="16"/>
      <c r="H1" s="16"/>
      <c r="I1" s="16"/>
    </row>
    <row r="2" spans="2:9">
      <c r="B2" s="161" t="s">
        <v>260</v>
      </c>
      <c r="C2" s="162"/>
      <c r="D2" s="162"/>
      <c r="E2" s="162"/>
      <c r="F2" s="162"/>
      <c r="G2" s="162"/>
      <c r="H2" s="162"/>
      <c r="I2" s="163"/>
    </row>
    <row r="3" spans="2:9">
      <c r="B3" s="164" t="s">
        <v>259</v>
      </c>
      <c r="C3" s="165"/>
      <c r="D3" s="165"/>
      <c r="E3" s="165"/>
      <c r="F3" s="165"/>
      <c r="G3" s="165"/>
      <c r="H3" s="165"/>
      <c r="I3" s="166"/>
    </row>
    <row r="4" spans="2:9">
      <c r="B4" s="164" t="s">
        <v>128</v>
      </c>
      <c r="C4" s="165"/>
      <c r="D4" s="165"/>
      <c r="E4" s="165"/>
      <c r="F4" s="165"/>
      <c r="G4" s="165"/>
      <c r="H4" s="165"/>
      <c r="I4" s="166"/>
    </row>
    <row r="5" spans="2:9">
      <c r="B5" s="164" t="s">
        <v>138</v>
      </c>
      <c r="C5" s="165"/>
      <c r="D5" s="165"/>
      <c r="E5" s="165"/>
      <c r="F5" s="165"/>
      <c r="G5" s="165"/>
      <c r="H5" s="165"/>
      <c r="I5" s="166"/>
    </row>
    <row r="6" spans="2:9">
      <c r="B6" s="167" t="s">
        <v>261</v>
      </c>
      <c r="C6" s="168"/>
      <c r="D6" s="168"/>
      <c r="E6" s="168"/>
      <c r="F6" s="168"/>
      <c r="G6" s="168"/>
      <c r="H6" s="168"/>
      <c r="I6" s="169"/>
    </row>
    <row r="7" spans="2:9" s="54" customFormat="1">
      <c r="B7" s="16"/>
      <c r="C7" s="16"/>
      <c r="D7" s="16"/>
      <c r="E7" s="16"/>
      <c r="F7" s="16"/>
      <c r="G7" s="16"/>
      <c r="H7" s="16"/>
      <c r="I7" s="16"/>
    </row>
    <row r="8" spans="2:9">
      <c r="B8" s="174" t="s">
        <v>73</v>
      </c>
      <c r="C8" s="175"/>
      <c r="D8" s="171" t="s">
        <v>139</v>
      </c>
      <c r="E8" s="171"/>
      <c r="F8" s="171"/>
      <c r="G8" s="171"/>
      <c r="H8" s="171"/>
      <c r="I8" s="171" t="s">
        <v>131</v>
      </c>
    </row>
    <row r="9" spans="2:9" ht="22.5">
      <c r="B9" s="176"/>
      <c r="C9" s="177"/>
      <c r="D9" s="55" t="s">
        <v>132</v>
      </c>
      <c r="E9" s="55" t="s">
        <v>133</v>
      </c>
      <c r="F9" s="55" t="s">
        <v>106</v>
      </c>
      <c r="G9" s="55" t="s">
        <v>107</v>
      </c>
      <c r="H9" s="55" t="s">
        <v>134</v>
      </c>
      <c r="I9" s="171"/>
    </row>
    <row r="10" spans="2:9">
      <c r="B10" s="178"/>
      <c r="C10" s="179"/>
      <c r="D10" s="55">
        <v>1</v>
      </c>
      <c r="E10" s="55">
        <v>2</v>
      </c>
      <c r="F10" s="55" t="s">
        <v>135</v>
      </c>
      <c r="G10" s="55">
        <v>4</v>
      </c>
      <c r="H10" s="55">
        <v>5</v>
      </c>
      <c r="I10" s="55" t="s">
        <v>136</v>
      </c>
    </row>
    <row r="11" spans="2:9">
      <c r="B11" s="70"/>
      <c r="C11" s="71"/>
      <c r="D11" s="72"/>
      <c r="E11" s="72"/>
      <c r="F11" s="72"/>
      <c r="G11" s="72"/>
      <c r="H11" s="72"/>
      <c r="I11" s="72"/>
    </row>
    <row r="12" spans="2:9">
      <c r="B12" s="56"/>
      <c r="C12" s="73" t="s">
        <v>140</v>
      </c>
      <c r="D12" s="120">
        <v>452970654</v>
      </c>
      <c r="E12" s="40">
        <v>0</v>
      </c>
      <c r="F12" s="79">
        <f>+D12+E12</f>
        <v>452970654</v>
      </c>
      <c r="G12" s="121">
        <v>239239602</v>
      </c>
      <c r="H12" s="121">
        <v>239239602</v>
      </c>
      <c r="I12" s="79">
        <f>+F12-G12</f>
        <v>213731052</v>
      </c>
    </row>
    <row r="13" spans="2:9">
      <c r="B13" s="56"/>
      <c r="C13" s="57"/>
      <c r="D13" s="79"/>
      <c r="E13" s="79"/>
      <c r="F13" s="79"/>
      <c r="G13" s="121"/>
      <c r="H13" s="79"/>
      <c r="I13" s="79"/>
    </row>
    <row r="14" spans="2:9">
      <c r="B14" s="74"/>
      <c r="C14" s="73" t="s">
        <v>141</v>
      </c>
      <c r="D14" s="79">
        <v>26550959.000000004</v>
      </c>
      <c r="E14" s="79">
        <v>0</v>
      </c>
      <c r="F14" s="79">
        <f>+D14+E14</f>
        <v>26550959.000000004</v>
      </c>
      <c r="G14" s="121">
        <v>1070297</v>
      </c>
      <c r="H14" s="121">
        <v>1070297</v>
      </c>
      <c r="I14" s="79">
        <f>+F14-G14</f>
        <v>25480662.000000004</v>
      </c>
    </row>
    <row r="15" spans="2:9">
      <c r="B15" s="56"/>
      <c r="C15" s="57"/>
      <c r="D15" s="79"/>
      <c r="E15" s="79"/>
      <c r="F15" s="79"/>
      <c r="G15" s="79"/>
      <c r="H15" s="79"/>
      <c r="I15" s="79"/>
    </row>
    <row r="16" spans="2:9">
      <c r="B16" s="74"/>
      <c r="C16" s="73" t="s">
        <v>142</v>
      </c>
      <c r="D16" s="79">
        <v>0</v>
      </c>
      <c r="E16" s="79">
        <v>0</v>
      </c>
      <c r="F16" s="79">
        <f>+D16+E16</f>
        <v>0</v>
      </c>
      <c r="G16" s="79">
        <v>0</v>
      </c>
      <c r="H16" s="79">
        <v>0</v>
      </c>
      <c r="I16" s="79">
        <f>+F16-G16</f>
        <v>0</v>
      </c>
    </row>
    <row r="17" spans="1:9">
      <c r="B17" s="75"/>
      <c r="C17" s="76"/>
      <c r="D17" s="77"/>
      <c r="E17" s="77"/>
      <c r="F17" s="77"/>
      <c r="G17" s="77"/>
      <c r="H17" s="77"/>
      <c r="I17" s="77"/>
    </row>
    <row r="18" spans="1:9" s="67" customFormat="1">
      <c r="A18" s="64"/>
      <c r="B18" s="75"/>
      <c r="C18" s="76" t="s">
        <v>137</v>
      </c>
      <c r="D18" s="78">
        <f>+D12+D14+D16</f>
        <v>479521613</v>
      </c>
      <c r="E18" s="78">
        <f t="shared" ref="E18:I18" si="0">+E12+E14+E16</f>
        <v>0</v>
      </c>
      <c r="F18" s="78">
        <f t="shared" si="0"/>
        <v>479521613</v>
      </c>
      <c r="G18" s="78">
        <f t="shared" si="0"/>
        <v>240309899</v>
      </c>
      <c r="H18" s="78">
        <f t="shared" si="0"/>
        <v>240309899</v>
      </c>
      <c r="I18" s="78">
        <f t="shared" si="0"/>
        <v>239211714</v>
      </c>
    </row>
    <row r="19" spans="1:9" s="54" customFormat="1">
      <c r="B19" s="16"/>
      <c r="C19" s="16"/>
      <c r="D19" s="16"/>
      <c r="E19" s="16"/>
      <c r="F19" s="16"/>
      <c r="G19" s="16"/>
      <c r="H19" s="16"/>
      <c r="I19" s="16"/>
    </row>
    <row r="21" spans="1:9">
      <c r="D21" s="80" t="str">
        <f>IF(D18=CAdmon!D22," ","ERROR")</f>
        <v xml:space="preserve"> </v>
      </c>
      <c r="E21" s="80" t="str">
        <f>IF(E18=CAdmon!E22," ","ERROR")</f>
        <v xml:space="preserve"> </v>
      </c>
      <c r="F21" s="80" t="str">
        <f>IF(F18=CAdmon!F22," ","ERROR")</f>
        <v xml:space="preserve"> </v>
      </c>
      <c r="G21" s="80" t="str">
        <f>IF(G18=CAdmon!G22," ","ERROR")</f>
        <v xml:space="preserve"> </v>
      </c>
      <c r="H21" s="80" t="str">
        <f>IF(H18=CAdmon!H22," ","ERROR")</f>
        <v xml:space="preserve"> </v>
      </c>
      <c r="I21" s="80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4:I4"/>
    <mergeCell ref="B5:I5"/>
    <mergeCell ref="B6:I6"/>
    <mergeCell ref="B3:I3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workbookViewId="0">
      <selection activeCell="G28" sqref="G28"/>
    </sheetView>
  </sheetViews>
  <sheetFormatPr baseColWidth="10" defaultRowHeight="15"/>
  <cols>
    <col min="1" max="1" width="1.5703125" style="54" customWidth="1"/>
    <col min="2" max="2" width="4.5703125" style="99" customWidth="1"/>
    <col min="3" max="3" width="60.28515625" style="17" customWidth="1"/>
    <col min="4" max="9" width="12.7109375" style="17" customWidth="1"/>
    <col min="10" max="10" width="3.28515625" style="54" customWidth="1"/>
  </cols>
  <sheetData>
    <row r="1" spans="1:10" s="54" customFormat="1" ht="8.25" customHeight="1">
      <c r="B1" s="16"/>
      <c r="C1" s="16"/>
      <c r="D1" s="16"/>
      <c r="E1" s="16"/>
      <c r="F1" s="16"/>
      <c r="G1" s="16"/>
      <c r="H1" s="16"/>
      <c r="I1" s="16"/>
    </row>
    <row r="2" spans="1:10">
      <c r="B2" s="161" t="s">
        <v>260</v>
      </c>
      <c r="C2" s="162"/>
      <c r="D2" s="162"/>
      <c r="E2" s="162"/>
      <c r="F2" s="162"/>
      <c r="G2" s="162"/>
      <c r="H2" s="162"/>
      <c r="I2" s="163"/>
    </row>
    <row r="3" spans="1:10">
      <c r="B3" s="161" t="s">
        <v>259</v>
      </c>
      <c r="C3" s="162"/>
      <c r="D3" s="162"/>
      <c r="E3" s="162"/>
      <c r="F3" s="162"/>
      <c r="G3" s="162"/>
      <c r="H3" s="162"/>
      <c r="I3" s="162"/>
      <c r="J3" s="163"/>
    </row>
    <row r="4" spans="1:10">
      <c r="B4" s="164" t="s">
        <v>128</v>
      </c>
      <c r="C4" s="165"/>
      <c r="D4" s="165"/>
      <c r="E4" s="165"/>
      <c r="F4" s="165"/>
      <c r="G4" s="165"/>
      <c r="H4" s="165"/>
      <c r="I4" s="166"/>
    </row>
    <row r="5" spans="1:10">
      <c r="B5" s="164" t="s">
        <v>193</v>
      </c>
      <c r="C5" s="165"/>
      <c r="D5" s="165"/>
      <c r="E5" s="165"/>
      <c r="F5" s="165"/>
      <c r="G5" s="165"/>
      <c r="H5" s="165"/>
      <c r="I5" s="166"/>
    </row>
    <row r="6" spans="1:10">
      <c r="B6" s="167" t="s">
        <v>262</v>
      </c>
      <c r="C6" s="168"/>
      <c r="D6" s="168"/>
      <c r="E6" s="168"/>
      <c r="F6" s="168"/>
      <c r="G6" s="168"/>
      <c r="H6" s="168"/>
      <c r="I6" s="169"/>
    </row>
    <row r="7" spans="1:10" s="54" customFormat="1" ht="9" customHeight="1">
      <c r="B7" s="16"/>
      <c r="C7" s="16"/>
      <c r="D7" s="16"/>
      <c r="E7" s="16"/>
      <c r="F7" s="16"/>
      <c r="G7" s="16"/>
      <c r="H7" s="16"/>
      <c r="I7" s="16"/>
    </row>
    <row r="8" spans="1:10">
      <c r="B8" s="170" t="s">
        <v>73</v>
      </c>
      <c r="C8" s="170"/>
      <c r="D8" s="171" t="s">
        <v>130</v>
      </c>
      <c r="E8" s="171"/>
      <c r="F8" s="171"/>
      <c r="G8" s="171"/>
      <c r="H8" s="171"/>
      <c r="I8" s="171" t="s">
        <v>131</v>
      </c>
    </row>
    <row r="9" spans="1:10" ht="22.5">
      <c r="B9" s="170"/>
      <c r="C9" s="170"/>
      <c r="D9" s="55" t="s">
        <v>132</v>
      </c>
      <c r="E9" s="55" t="s">
        <v>133</v>
      </c>
      <c r="F9" s="55" t="s">
        <v>106</v>
      </c>
      <c r="G9" s="55" t="s">
        <v>107</v>
      </c>
      <c r="H9" s="55" t="s">
        <v>134</v>
      </c>
      <c r="I9" s="171"/>
    </row>
    <row r="10" spans="1:10">
      <c r="B10" s="170"/>
      <c r="C10" s="170"/>
      <c r="D10" s="55">
        <v>1</v>
      </c>
      <c r="E10" s="55">
        <v>2</v>
      </c>
      <c r="F10" s="55" t="s">
        <v>135</v>
      </c>
      <c r="G10" s="55">
        <v>4</v>
      </c>
      <c r="H10" s="55">
        <v>5</v>
      </c>
      <c r="I10" s="55" t="s">
        <v>136</v>
      </c>
    </row>
    <row r="11" spans="1:10" ht="3" customHeight="1">
      <c r="B11" s="88"/>
      <c r="C11" s="71"/>
      <c r="D11" s="72"/>
      <c r="E11" s="72"/>
      <c r="F11" s="72"/>
      <c r="G11" s="72"/>
      <c r="H11" s="72"/>
      <c r="I11" s="72"/>
    </row>
    <row r="12" spans="1:10" s="90" customFormat="1">
      <c r="A12" s="89"/>
      <c r="B12" s="180" t="s">
        <v>194</v>
      </c>
      <c r="C12" s="181"/>
      <c r="D12" s="100">
        <f>SUM(D13:D20)</f>
        <v>0</v>
      </c>
      <c r="E12" s="100">
        <f t="shared" ref="E12:I12" si="0">SUM(E13:E20)</f>
        <v>0</v>
      </c>
      <c r="F12" s="100">
        <f t="shared" si="0"/>
        <v>0</v>
      </c>
      <c r="G12" s="100">
        <f t="shared" si="0"/>
        <v>0</v>
      </c>
      <c r="H12" s="100">
        <f t="shared" si="0"/>
        <v>0</v>
      </c>
      <c r="I12" s="100">
        <f t="shared" si="0"/>
        <v>0</v>
      </c>
      <c r="J12" s="89"/>
    </row>
    <row r="13" spans="1:10" s="90" customFormat="1">
      <c r="A13" s="89"/>
      <c r="B13" s="91"/>
      <c r="C13" s="92" t="s">
        <v>195</v>
      </c>
      <c r="D13" s="69"/>
      <c r="E13" s="69"/>
      <c r="F13" s="69">
        <f>+D13+E13</f>
        <v>0</v>
      </c>
      <c r="G13" s="69"/>
      <c r="H13" s="69"/>
      <c r="I13" s="69">
        <f>+F13-G13</f>
        <v>0</v>
      </c>
      <c r="J13" s="89"/>
    </row>
    <row r="14" spans="1:10" s="90" customFormat="1">
      <c r="A14" s="89"/>
      <c r="B14" s="91"/>
      <c r="C14" s="92" t="s">
        <v>196</v>
      </c>
      <c r="D14" s="69"/>
      <c r="E14" s="69"/>
      <c r="F14" s="69">
        <f t="shared" ref="F14:F20" si="1">+D14+E14</f>
        <v>0</v>
      </c>
      <c r="G14" s="69"/>
      <c r="H14" s="69"/>
      <c r="I14" s="69">
        <f t="shared" ref="I14:I20" si="2">+F14-G14</f>
        <v>0</v>
      </c>
      <c r="J14" s="89"/>
    </row>
    <row r="15" spans="1:10" s="90" customFormat="1">
      <c r="A15" s="89"/>
      <c r="B15" s="91"/>
      <c r="C15" s="92" t="s">
        <v>197</v>
      </c>
      <c r="D15" s="69"/>
      <c r="E15" s="69"/>
      <c r="F15" s="69">
        <f t="shared" si="1"/>
        <v>0</v>
      </c>
      <c r="G15" s="69"/>
      <c r="H15" s="69"/>
      <c r="I15" s="69">
        <f t="shared" si="2"/>
        <v>0</v>
      </c>
      <c r="J15" s="89"/>
    </row>
    <row r="16" spans="1:10" s="90" customFormat="1">
      <c r="A16" s="89"/>
      <c r="B16" s="91"/>
      <c r="C16" s="92" t="s">
        <v>198</v>
      </c>
      <c r="D16" s="69"/>
      <c r="E16" s="69"/>
      <c r="F16" s="69">
        <f t="shared" si="1"/>
        <v>0</v>
      </c>
      <c r="G16" s="69"/>
      <c r="H16" s="69"/>
      <c r="I16" s="69">
        <f t="shared" si="2"/>
        <v>0</v>
      </c>
      <c r="J16" s="89"/>
    </row>
    <row r="17" spans="1:10" s="90" customFormat="1">
      <c r="A17" s="89"/>
      <c r="B17" s="91"/>
      <c r="C17" s="92" t="s">
        <v>199</v>
      </c>
      <c r="D17" s="69"/>
      <c r="E17" s="69"/>
      <c r="F17" s="69">
        <f t="shared" si="1"/>
        <v>0</v>
      </c>
      <c r="G17" s="69"/>
      <c r="H17" s="69"/>
      <c r="I17" s="69">
        <f t="shared" si="2"/>
        <v>0</v>
      </c>
      <c r="J17" s="89"/>
    </row>
    <row r="18" spans="1:10" s="90" customFormat="1">
      <c r="A18" s="89"/>
      <c r="B18" s="91"/>
      <c r="C18" s="92" t="s">
        <v>200</v>
      </c>
      <c r="D18" s="69"/>
      <c r="E18" s="69"/>
      <c r="F18" s="69">
        <f t="shared" si="1"/>
        <v>0</v>
      </c>
      <c r="G18" s="69"/>
      <c r="H18" s="69"/>
      <c r="I18" s="69">
        <f t="shared" si="2"/>
        <v>0</v>
      </c>
      <c r="J18" s="89"/>
    </row>
    <row r="19" spans="1:10" s="90" customFormat="1">
      <c r="A19" s="89"/>
      <c r="B19" s="91"/>
      <c r="C19" s="92" t="s">
        <v>201</v>
      </c>
      <c r="D19" s="69"/>
      <c r="E19" s="69"/>
      <c r="F19" s="69">
        <f t="shared" si="1"/>
        <v>0</v>
      </c>
      <c r="G19" s="69"/>
      <c r="H19" s="69"/>
      <c r="I19" s="69">
        <f t="shared" si="2"/>
        <v>0</v>
      </c>
      <c r="J19" s="89"/>
    </row>
    <row r="20" spans="1:10" s="90" customFormat="1">
      <c r="A20" s="89"/>
      <c r="B20" s="91"/>
      <c r="C20" s="92" t="s">
        <v>167</v>
      </c>
      <c r="D20" s="69"/>
      <c r="E20" s="69"/>
      <c r="F20" s="69">
        <f t="shared" si="1"/>
        <v>0</v>
      </c>
      <c r="G20" s="69"/>
      <c r="H20" s="69"/>
      <c r="I20" s="69">
        <f t="shared" si="2"/>
        <v>0</v>
      </c>
      <c r="J20" s="89"/>
    </row>
    <row r="21" spans="1:10" s="90" customFormat="1">
      <c r="A21" s="89"/>
      <c r="B21" s="91"/>
      <c r="C21" s="92"/>
      <c r="D21" s="69"/>
      <c r="E21" s="69"/>
      <c r="F21" s="69"/>
      <c r="G21" s="69"/>
      <c r="H21" s="69"/>
      <c r="I21" s="69"/>
      <c r="J21" s="89"/>
    </row>
    <row r="22" spans="1:10" s="94" customFormat="1">
      <c r="A22" s="93"/>
      <c r="B22" s="180" t="s">
        <v>202</v>
      </c>
      <c r="C22" s="181"/>
      <c r="D22" s="135">
        <f>SUM(D23:D29)</f>
        <v>479521613</v>
      </c>
      <c r="E22" s="100">
        <f t="shared" ref="E22" si="3">SUM(E23:E29)</f>
        <v>0</v>
      </c>
      <c r="F22" s="135">
        <f>+D22+E22</f>
        <v>479521613</v>
      </c>
      <c r="G22" s="135">
        <f t="shared" ref="G22" si="4">SUM(G23:G29)</f>
        <v>240309899</v>
      </c>
      <c r="H22" s="135">
        <f t="shared" ref="H22" si="5">SUM(H23:H29)</f>
        <v>240309899</v>
      </c>
      <c r="I22" s="135">
        <f>+F22-G22</f>
        <v>239211714</v>
      </c>
      <c r="J22" s="93"/>
    </row>
    <row r="23" spans="1:10" s="90" customFormat="1">
      <c r="A23" s="89"/>
      <c r="B23" s="91"/>
      <c r="C23" s="92" t="s">
        <v>203</v>
      </c>
      <c r="D23" s="101"/>
      <c r="E23" s="101"/>
      <c r="F23" s="69">
        <f t="shared" ref="F23:F29" si="6">+D23+E23</f>
        <v>0</v>
      </c>
      <c r="G23" s="101"/>
      <c r="H23" s="101"/>
      <c r="I23" s="69">
        <f t="shared" ref="I23:I29" si="7">+F23-G23</f>
        <v>0</v>
      </c>
      <c r="J23" s="89"/>
    </row>
    <row r="24" spans="1:10" s="90" customFormat="1">
      <c r="A24" s="89"/>
      <c r="B24" s="91"/>
      <c r="C24" s="92" t="s">
        <v>204</v>
      </c>
      <c r="D24" s="101"/>
      <c r="E24" s="101"/>
      <c r="F24" s="69">
        <f t="shared" si="6"/>
        <v>0</v>
      </c>
      <c r="G24" s="101"/>
      <c r="H24" s="101"/>
      <c r="I24" s="69">
        <f t="shared" si="7"/>
        <v>0</v>
      </c>
      <c r="J24" s="89"/>
    </row>
    <row r="25" spans="1:10" s="90" customFormat="1">
      <c r="A25" s="89"/>
      <c r="B25" s="91"/>
      <c r="C25" s="92" t="s">
        <v>205</v>
      </c>
      <c r="D25" s="101"/>
      <c r="E25" s="101"/>
      <c r="F25" s="69">
        <f t="shared" si="6"/>
        <v>0</v>
      </c>
      <c r="G25" s="101"/>
      <c r="H25" s="101"/>
      <c r="I25" s="69">
        <f t="shared" si="7"/>
        <v>0</v>
      </c>
      <c r="J25" s="89"/>
    </row>
    <row r="26" spans="1:10" s="90" customFormat="1">
      <c r="A26" s="89"/>
      <c r="B26" s="91"/>
      <c r="C26" s="92" t="s">
        <v>206</v>
      </c>
      <c r="D26" s="101"/>
      <c r="E26" s="101"/>
      <c r="F26" s="69">
        <f t="shared" si="6"/>
        <v>0</v>
      </c>
      <c r="G26" s="101"/>
      <c r="H26" s="101"/>
      <c r="I26" s="69">
        <f t="shared" si="7"/>
        <v>0</v>
      </c>
      <c r="J26" s="89"/>
    </row>
    <row r="27" spans="1:10" s="90" customFormat="1">
      <c r="A27" s="89"/>
      <c r="B27" s="91"/>
      <c r="C27" s="92" t="s">
        <v>207</v>
      </c>
      <c r="D27" s="129">
        <v>479521613</v>
      </c>
      <c r="E27" s="40">
        <v>0</v>
      </c>
      <c r="F27" s="129">
        <f t="shared" si="6"/>
        <v>479521613</v>
      </c>
      <c r="G27" s="129">
        <v>240309899</v>
      </c>
      <c r="H27" s="129">
        <v>240309899</v>
      </c>
      <c r="I27" s="129">
        <f t="shared" si="7"/>
        <v>239211714</v>
      </c>
      <c r="J27" s="89"/>
    </row>
    <row r="28" spans="1:10" s="90" customFormat="1">
      <c r="A28" s="89"/>
      <c r="B28" s="91"/>
      <c r="C28" s="92" t="s">
        <v>208</v>
      </c>
      <c r="D28" s="101"/>
      <c r="E28" s="101"/>
      <c r="F28" s="69">
        <f t="shared" si="6"/>
        <v>0</v>
      </c>
      <c r="G28" s="101"/>
      <c r="H28" s="101"/>
      <c r="I28" s="69">
        <f t="shared" si="7"/>
        <v>0</v>
      </c>
      <c r="J28" s="89"/>
    </row>
    <row r="29" spans="1:10" s="90" customFormat="1">
      <c r="A29" s="89"/>
      <c r="B29" s="91"/>
      <c r="C29" s="92" t="s">
        <v>209</v>
      </c>
      <c r="D29" s="101"/>
      <c r="E29" s="101"/>
      <c r="F29" s="69">
        <f t="shared" si="6"/>
        <v>0</v>
      </c>
      <c r="G29" s="101"/>
      <c r="H29" s="101"/>
      <c r="I29" s="69">
        <f t="shared" si="7"/>
        <v>0</v>
      </c>
      <c r="J29" s="89"/>
    </row>
    <row r="30" spans="1:10" s="90" customFormat="1">
      <c r="A30" s="89"/>
      <c r="B30" s="91"/>
      <c r="C30" s="92"/>
      <c r="D30" s="101"/>
      <c r="E30" s="101"/>
      <c r="F30" s="101"/>
      <c r="G30" s="101"/>
      <c r="H30" s="101"/>
      <c r="I30" s="101"/>
      <c r="J30" s="89"/>
    </row>
    <row r="31" spans="1:10" s="94" customFormat="1">
      <c r="A31" s="93"/>
      <c r="B31" s="180" t="s">
        <v>210</v>
      </c>
      <c r="C31" s="181"/>
      <c r="D31" s="102">
        <f>SUM(D32:D40)</f>
        <v>0</v>
      </c>
      <c r="E31" s="102">
        <f>SUM(E32:E40)</f>
        <v>0</v>
      </c>
      <c r="F31" s="102">
        <f>+D31+E31</f>
        <v>0</v>
      </c>
      <c r="G31" s="102">
        <f>SUM(G32:G40)</f>
        <v>0</v>
      </c>
      <c r="H31" s="102">
        <f>SUM(H32:H40)</f>
        <v>0</v>
      </c>
      <c r="I31" s="102">
        <f>+F31-G31</f>
        <v>0</v>
      </c>
      <c r="J31" s="93"/>
    </row>
    <row r="32" spans="1:10" s="90" customFormat="1">
      <c r="A32" s="89"/>
      <c r="B32" s="91"/>
      <c r="C32" s="92" t="s">
        <v>211</v>
      </c>
      <c r="D32" s="101"/>
      <c r="E32" s="101"/>
      <c r="F32" s="101">
        <f t="shared" ref="F32:F40" si="8">+D32+E32</f>
        <v>0</v>
      </c>
      <c r="G32" s="101"/>
      <c r="H32" s="101"/>
      <c r="I32" s="101">
        <f t="shared" ref="I32:I40" si="9">+F32-G32</f>
        <v>0</v>
      </c>
      <c r="J32" s="89"/>
    </row>
    <row r="33" spans="1:10" s="90" customFormat="1">
      <c r="A33" s="89"/>
      <c r="B33" s="91"/>
      <c r="C33" s="92" t="s">
        <v>212</v>
      </c>
      <c r="D33" s="101"/>
      <c r="E33" s="101"/>
      <c r="F33" s="101">
        <f t="shared" si="8"/>
        <v>0</v>
      </c>
      <c r="G33" s="101"/>
      <c r="H33" s="101"/>
      <c r="I33" s="101">
        <f t="shared" si="9"/>
        <v>0</v>
      </c>
      <c r="J33" s="89"/>
    </row>
    <row r="34" spans="1:10" s="90" customFormat="1">
      <c r="A34" s="89"/>
      <c r="B34" s="91"/>
      <c r="C34" s="92" t="s">
        <v>213</v>
      </c>
      <c r="D34" s="101"/>
      <c r="E34" s="101"/>
      <c r="F34" s="101">
        <f t="shared" si="8"/>
        <v>0</v>
      </c>
      <c r="G34" s="101"/>
      <c r="H34" s="101"/>
      <c r="I34" s="101">
        <f t="shared" si="9"/>
        <v>0</v>
      </c>
      <c r="J34" s="89"/>
    </row>
    <row r="35" spans="1:10" s="90" customFormat="1">
      <c r="A35" s="89"/>
      <c r="B35" s="91"/>
      <c r="C35" s="92" t="s">
        <v>214</v>
      </c>
      <c r="D35" s="101"/>
      <c r="E35" s="101"/>
      <c r="F35" s="101">
        <f t="shared" si="8"/>
        <v>0</v>
      </c>
      <c r="G35" s="101"/>
      <c r="H35" s="101"/>
      <c r="I35" s="101">
        <f t="shared" si="9"/>
        <v>0</v>
      </c>
      <c r="J35" s="89"/>
    </row>
    <row r="36" spans="1:10" s="90" customFormat="1">
      <c r="A36" s="89"/>
      <c r="B36" s="91"/>
      <c r="C36" s="92" t="s">
        <v>215</v>
      </c>
      <c r="D36" s="101"/>
      <c r="E36" s="101"/>
      <c r="F36" s="101">
        <f t="shared" si="8"/>
        <v>0</v>
      </c>
      <c r="G36" s="101"/>
      <c r="H36" s="101"/>
      <c r="I36" s="101">
        <f t="shared" si="9"/>
        <v>0</v>
      </c>
      <c r="J36" s="89"/>
    </row>
    <row r="37" spans="1:10" s="90" customFormat="1">
      <c r="A37" s="89"/>
      <c r="B37" s="91"/>
      <c r="C37" s="92" t="s">
        <v>216</v>
      </c>
      <c r="D37" s="101"/>
      <c r="E37" s="101"/>
      <c r="F37" s="101">
        <f t="shared" si="8"/>
        <v>0</v>
      </c>
      <c r="G37" s="101"/>
      <c r="H37" s="101"/>
      <c r="I37" s="101">
        <f t="shared" si="9"/>
        <v>0</v>
      </c>
      <c r="J37" s="89"/>
    </row>
    <row r="38" spans="1:10" s="90" customFormat="1">
      <c r="A38" s="89"/>
      <c r="B38" s="91"/>
      <c r="C38" s="92" t="s">
        <v>217</v>
      </c>
      <c r="D38" s="101"/>
      <c r="E38" s="101"/>
      <c r="F38" s="101">
        <f t="shared" si="8"/>
        <v>0</v>
      </c>
      <c r="G38" s="101"/>
      <c r="H38" s="101"/>
      <c r="I38" s="101">
        <f t="shared" si="9"/>
        <v>0</v>
      </c>
      <c r="J38" s="89"/>
    </row>
    <row r="39" spans="1:10" s="90" customFormat="1">
      <c r="A39" s="89"/>
      <c r="B39" s="91"/>
      <c r="C39" s="92" t="s">
        <v>218</v>
      </c>
      <c r="D39" s="101"/>
      <c r="E39" s="101"/>
      <c r="F39" s="101">
        <f t="shared" si="8"/>
        <v>0</v>
      </c>
      <c r="G39" s="101"/>
      <c r="H39" s="101"/>
      <c r="I39" s="101">
        <f t="shared" si="9"/>
        <v>0</v>
      </c>
      <c r="J39" s="89"/>
    </row>
    <row r="40" spans="1:10" s="90" customFormat="1">
      <c r="A40" s="89"/>
      <c r="B40" s="91"/>
      <c r="C40" s="92" t="s">
        <v>219</v>
      </c>
      <c r="D40" s="101"/>
      <c r="E40" s="101"/>
      <c r="F40" s="101">
        <f t="shared" si="8"/>
        <v>0</v>
      </c>
      <c r="G40" s="101"/>
      <c r="H40" s="101"/>
      <c r="I40" s="101">
        <f t="shared" si="9"/>
        <v>0</v>
      </c>
      <c r="J40" s="89"/>
    </row>
    <row r="41" spans="1:10" s="90" customFormat="1">
      <c r="A41" s="89"/>
      <c r="B41" s="91"/>
      <c r="C41" s="92"/>
      <c r="D41" s="101"/>
      <c r="E41" s="101"/>
      <c r="F41" s="101"/>
      <c r="G41" s="101"/>
      <c r="H41" s="101"/>
      <c r="I41" s="101"/>
      <c r="J41" s="89"/>
    </row>
    <row r="42" spans="1:10" s="94" customFormat="1">
      <c r="A42" s="93"/>
      <c r="B42" s="180" t="s">
        <v>220</v>
      </c>
      <c r="C42" s="181"/>
      <c r="D42" s="102">
        <f>SUM(D43:D46)</f>
        <v>0</v>
      </c>
      <c r="E42" s="102">
        <f>SUM(E43:E46)</f>
        <v>0</v>
      </c>
      <c r="F42" s="102">
        <f>+D42+E42</f>
        <v>0</v>
      </c>
      <c r="G42" s="102">
        <f t="shared" ref="G42:H42" si="10">SUM(G43:G46)</f>
        <v>0</v>
      </c>
      <c r="H42" s="102">
        <f t="shared" si="10"/>
        <v>0</v>
      </c>
      <c r="I42" s="102">
        <f>+F42-G42</f>
        <v>0</v>
      </c>
      <c r="J42" s="93"/>
    </row>
    <row r="43" spans="1:10" s="90" customFormat="1">
      <c r="A43" s="89"/>
      <c r="B43" s="91"/>
      <c r="C43" s="92" t="s">
        <v>221</v>
      </c>
      <c r="D43" s="101"/>
      <c r="E43" s="101"/>
      <c r="F43" s="101">
        <f t="shared" ref="F43:F46" si="11">+D43+E43</f>
        <v>0</v>
      </c>
      <c r="G43" s="101"/>
      <c r="H43" s="101"/>
      <c r="I43" s="101">
        <f t="shared" ref="I43:I46" si="12">+F43-G43</f>
        <v>0</v>
      </c>
      <c r="J43" s="89"/>
    </row>
    <row r="44" spans="1:10" s="90" customFormat="1" ht="22.5">
      <c r="A44" s="89"/>
      <c r="B44" s="91"/>
      <c r="C44" s="92" t="s">
        <v>222</v>
      </c>
      <c r="D44" s="101"/>
      <c r="E44" s="101"/>
      <c r="F44" s="101">
        <f t="shared" si="11"/>
        <v>0</v>
      </c>
      <c r="G44" s="101"/>
      <c r="H44" s="101"/>
      <c r="I44" s="101">
        <f t="shared" si="12"/>
        <v>0</v>
      </c>
      <c r="J44" s="89"/>
    </row>
    <row r="45" spans="1:10" s="90" customFormat="1">
      <c r="A45" s="89"/>
      <c r="B45" s="91"/>
      <c r="C45" s="92" t="s">
        <v>223</v>
      </c>
      <c r="D45" s="101"/>
      <c r="E45" s="101"/>
      <c r="F45" s="101">
        <f t="shared" si="11"/>
        <v>0</v>
      </c>
      <c r="G45" s="101"/>
      <c r="H45" s="101"/>
      <c r="I45" s="101">
        <f t="shared" si="12"/>
        <v>0</v>
      </c>
      <c r="J45" s="89"/>
    </row>
    <row r="46" spans="1:10" s="90" customFormat="1">
      <c r="A46" s="89"/>
      <c r="B46" s="91"/>
      <c r="C46" s="92" t="s">
        <v>224</v>
      </c>
      <c r="D46" s="101"/>
      <c r="E46" s="101"/>
      <c r="F46" s="101">
        <f t="shared" si="11"/>
        <v>0</v>
      </c>
      <c r="G46" s="101"/>
      <c r="H46" s="101"/>
      <c r="I46" s="101">
        <f t="shared" si="12"/>
        <v>0</v>
      </c>
      <c r="J46" s="89"/>
    </row>
    <row r="47" spans="1:10" s="90" customFormat="1">
      <c r="A47" s="89"/>
      <c r="B47" s="95"/>
      <c r="C47" s="96"/>
      <c r="D47" s="103"/>
      <c r="E47" s="103"/>
      <c r="F47" s="103"/>
      <c r="G47" s="103"/>
      <c r="H47" s="103"/>
      <c r="I47" s="103"/>
      <c r="J47" s="89"/>
    </row>
    <row r="48" spans="1:10" s="94" customFormat="1" ht="24" customHeight="1">
      <c r="A48" s="93"/>
      <c r="B48" s="97"/>
      <c r="C48" s="98" t="s">
        <v>137</v>
      </c>
      <c r="D48" s="136">
        <f>+D12+D22+D31+D42</f>
        <v>479521613</v>
      </c>
      <c r="E48" s="136">
        <f t="shared" ref="E48:I48" si="13">+E12+E22+E31+E42</f>
        <v>0</v>
      </c>
      <c r="F48" s="136">
        <f t="shared" si="13"/>
        <v>479521613</v>
      </c>
      <c r="G48" s="136">
        <f t="shared" si="13"/>
        <v>240309899</v>
      </c>
      <c r="H48" s="136">
        <f t="shared" si="13"/>
        <v>240309899</v>
      </c>
      <c r="I48" s="136">
        <f t="shared" si="13"/>
        <v>239211714</v>
      </c>
      <c r="J48" s="93"/>
    </row>
    <row r="50" spans="4:9" ht="15.75">
      <c r="D50" s="104" t="str">
        <f>IF(D48=CAdmon!D22," ","ERROR")</f>
        <v xml:space="preserve"> </v>
      </c>
      <c r="E50" s="104" t="str">
        <f>IF(E48=CAdmon!E22," ","ERROR")</f>
        <v xml:space="preserve"> </v>
      </c>
      <c r="F50" s="104" t="str">
        <f>IF(F48=CAdmon!F22," ","ERROR")</f>
        <v xml:space="preserve"> </v>
      </c>
      <c r="G50" s="104" t="str">
        <f>IF(G48=CAdmon!G22," ","ERROR")</f>
        <v xml:space="preserve"> </v>
      </c>
      <c r="H50" s="104" t="str">
        <f>IF(H48=CAdmon!H22," ","ERROR")</f>
        <v xml:space="preserve"> </v>
      </c>
      <c r="I50" s="104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4:I4"/>
    <mergeCell ref="B5:I5"/>
    <mergeCell ref="B6:I6"/>
    <mergeCell ref="B8:C10"/>
    <mergeCell ref="D8:H8"/>
    <mergeCell ref="I8:I9"/>
    <mergeCell ref="B3:J3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F22:F26 F31:F40 F42:F46 F28:F2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J34"/>
  <sheetViews>
    <sheetView topLeftCell="A16" workbookViewId="0">
      <selection activeCell="B6" sqref="B6"/>
    </sheetView>
  </sheetViews>
  <sheetFormatPr baseColWidth="10" defaultRowHeight="14.25"/>
  <cols>
    <col min="1" max="1" width="3" style="111" customWidth="1"/>
    <col min="2" max="2" width="18.5703125" style="111" customWidth="1"/>
    <col min="3" max="3" width="19" style="111" customWidth="1"/>
    <col min="4" max="7" width="11.42578125" style="111"/>
    <col min="8" max="8" width="13.42578125" style="111" customWidth="1"/>
    <col min="9" max="9" width="10" style="111" customWidth="1"/>
    <col min="10" max="10" width="3" style="111" customWidth="1"/>
    <col min="11" max="16384" width="11.42578125" style="111"/>
  </cols>
  <sheetData>
    <row r="1" spans="1:10">
      <c r="A1" s="110"/>
      <c r="B1" s="110"/>
      <c r="C1" s="110"/>
      <c r="D1" s="110"/>
      <c r="E1" s="110"/>
      <c r="F1" s="110"/>
      <c r="G1" s="110"/>
      <c r="H1" s="110"/>
      <c r="I1" s="110"/>
      <c r="J1" s="110"/>
    </row>
    <row r="2" spans="1:10">
      <c r="A2" s="110"/>
      <c r="B2" s="161" t="s">
        <v>260</v>
      </c>
      <c r="C2" s="162"/>
      <c r="D2" s="162"/>
      <c r="E2" s="162"/>
      <c r="F2" s="162"/>
      <c r="G2" s="162"/>
      <c r="H2" s="162"/>
      <c r="I2" s="163"/>
      <c r="J2" s="110"/>
    </row>
    <row r="3" spans="1:10">
      <c r="A3" s="110"/>
      <c r="B3" s="161" t="s">
        <v>259</v>
      </c>
      <c r="C3" s="162"/>
      <c r="D3" s="162"/>
      <c r="E3" s="162"/>
      <c r="F3" s="162"/>
      <c r="G3" s="162"/>
      <c r="H3" s="162"/>
      <c r="I3" s="162"/>
      <c r="J3" s="163"/>
    </row>
    <row r="4" spans="1:10">
      <c r="A4" s="110"/>
      <c r="B4" s="164" t="s">
        <v>98</v>
      </c>
      <c r="C4" s="165"/>
      <c r="D4" s="165"/>
      <c r="E4" s="165"/>
      <c r="F4" s="165"/>
      <c r="G4" s="165"/>
      <c r="H4" s="165"/>
      <c r="I4" s="166"/>
      <c r="J4" s="110"/>
    </row>
    <row r="5" spans="1:10">
      <c r="A5" s="110"/>
      <c r="B5" s="167" t="s">
        <v>261</v>
      </c>
      <c r="C5" s="168"/>
      <c r="D5" s="168"/>
      <c r="E5" s="168"/>
      <c r="F5" s="168"/>
      <c r="G5" s="168"/>
      <c r="H5" s="168"/>
      <c r="I5" s="169"/>
      <c r="J5" s="110"/>
    </row>
    <row r="6" spans="1:10">
      <c r="A6" s="110"/>
      <c r="B6" s="110"/>
      <c r="C6" s="110"/>
      <c r="D6" s="110"/>
      <c r="E6" s="110"/>
      <c r="F6" s="110"/>
      <c r="G6" s="110"/>
      <c r="H6" s="110"/>
      <c r="I6" s="110"/>
      <c r="J6" s="110"/>
    </row>
    <row r="7" spans="1:10">
      <c r="A7" s="110"/>
      <c r="B7" s="188" t="s">
        <v>225</v>
      </c>
      <c r="C7" s="188"/>
      <c r="D7" s="188" t="s">
        <v>226</v>
      </c>
      <c r="E7" s="188"/>
      <c r="F7" s="188" t="s">
        <v>227</v>
      </c>
      <c r="G7" s="188"/>
      <c r="H7" s="188" t="s">
        <v>228</v>
      </c>
      <c r="I7" s="188"/>
      <c r="J7" s="110"/>
    </row>
    <row r="8" spans="1:10">
      <c r="A8" s="110"/>
      <c r="B8" s="188"/>
      <c r="C8" s="188"/>
      <c r="D8" s="188" t="s">
        <v>229</v>
      </c>
      <c r="E8" s="188"/>
      <c r="F8" s="188" t="s">
        <v>230</v>
      </c>
      <c r="G8" s="188"/>
      <c r="H8" s="188" t="s">
        <v>231</v>
      </c>
      <c r="I8" s="188"/>
      <c r="J8" s="110"/>
    </row>
    <row r="9" spans="1:10">
      <c r="A9" s="110"/>
      <c r="B9" s="164" t="s">
        <v>232</v>
      </c>
      <c r="C9" s="165"/>
      <c r="D9" s="165"/>
      <c r="E9" s="165"/>
      <c r="F9" s="165"/>
      <c r="G9" s="165"/>
      <c r="H9" s="165"/>
      <c r="I9" s="166"/>
      <c r="J9" s="110"/>
    </row>
    <row r="10" spans="1:10">
      <c r="A10" s="110"/>
      <c r="B10" s="182"/>
      <c r="C10" s="182"/>
      <c r="D10" s="182"/>
      <c r="E10" s="182"/>
      <c r="F10" s="182"/>
      <c r="G10" s="182"/>
      <c r="H10" s="186">
        <f>+D10-F10</f>
        <v>0</v>
      </c>
      <c r="I10" s="187"/>
      <c r="J10" s="110"/>
    </row>
    <row r="11" spans="1:10">
      <c r="A11" s="110"/>
      <c r="B11" s="182"/>
      <c r="C11" s="182"/>
      <c r="D11" s="183"/>
      <c r="E11" s="183"/>
      <c r="F11" s="183"/>
      <c r="G11" s="183"/>
      <c r="H11" s="186">
        <f t="shared" ref="H11:H19" si="0">+D11-F11</f>
        <v>0</v>
      </c>
      <c r="I11" s="187"/>
      <c r="J11" s="110"/>
    </row>
    <row r="12" spans="1:10">
      <c r="A12" s="110"/>
      <c r="B12" s="182"/>
      <c r="C12" s="182"/>
      <c r="D12" s="183"/>
      <c r="E12" s="183"/>
      <c r="F12" s="183"/>
      <c r="G12" s="183"/>
      <c r="H12" s="186">
        <f t="shared" si="0"/>
        <v>0</v>
      </c>
      <c r="I12" s="187"/>
      <c r="J12" s="110"/>
    </row>
    <row r="13" spans="1:10">
      <c r="A13" s="110"/>
      <c r="B13" s="182"/>
      <c r="C13" s="182"/>
      <c r="D13" s="183"/>
      <c r="E13" s="183"/>
      <c r="F13" s="183"/>
      <c r="G13" s="183"/>
      <c r="H13" s="186">
        <f t="shared" si="0"/>
        <v>0</v>
      </c>
      <c r="I13" s="187"/>
      <c r="J13" s="110"/>
    </row>
    <row r="14" spans="1:10">
      <c r="A14" s="110"/>
      <c r="B14" s="182"/>
      <c r="C14" s="182"/>
      <c r="D14" s="183"/>
      <c r="E14" s="183"/>
      <c r="F14" s="183"/>
      <c r="G14" s="183"/>
      <c r="H14" s="186">
        <f t="shared" si="0"/>
        <v>0</v>
      </c>
      <c r="I14" s="187"/>
      <c r="J14" s="110"/>
    </row>
    <row r="15" spans="1:10">
      <c r="A15" s="110"/>
      <c r="B15" s="182"/>
      <c r="C15" s="182"/>
      <c r="D15" s="183"/>
      <c r="E15" s="183"/>
      <c r="F15" s="183"/>
      <c r="G15" s="183"/>
      <c r="H15" s="186">
        <f t="shared" si="0"/>
        <v>0</v>
      </c>
      <c r="I15" s="187"/>
      <c r="J15" s="110"/>
    </row>
    <row r="16" spans="1:10">
      <c r="A16" s="110"/>
      <c r="B16" s="182"/>
      <c r="C16" s="182"/>
      <c r="D16" s="183"/>
      <c r="E16" s="183"/>
      <c r="F16" s="183"/>
      <c r="G16" s="183"/>
      <c r="H16" s="186">
        <f t="shared" si="0"/>
        <v>0</v>
      </c>
      <c r="I16" s="187"/>
      <c r="J16" s="110"/>
    </row>
    <row r="17" spans="1:10">
      <c r="A17" s="110"/>
      <c r="B17" s="182"/>
      <c r="C17" s="182"/>
      <c r="D17" s="183"/>
      <c r="E17" s="183"/>
      <c r="F17" s="183"/>
      <c r="G17" s="183"/>
      <c r="H17" s="186">
        <f t="shared" si="0"/>
        <v>0</v>
      </c>
      <c r="I17" s="187"/>
      <c r="J17" s="110"/>
    </row>
    <row r="18" spans="1:10">
      <c r="A18" s="110"/>
      <c r="B18" s="182"/>
      <c r="C18" s="182"/>
      <c r="D18" s="183"/>
      <c r="E18" s="183"/>
      <c r="F18" s="183"/>
      <c r="G18" s="183"/>
      <c r="H18" s="186">
        <f t="shared" si="0"/>
        <v>0</v>
      </c>
      <c r="I18" s="187"/>
      <c r="J18" s="110"/>
    </row>
    <row r="19" spans="1:10">
      <c r="A19" s="110"/>
      <c r="B19" s="182" t="s">
        <v>233</v>
      </c>
      <c r="C19" s="182"/>
      <c r="D19" s="183">
        <f>SUM(D10:E18)</f>
        <v>0</v>
      </c>
      <c r="E19" s="183"/>
      <c r="F19" s="183">
        <f>SUM(F10:G18)</f>
        <v>0</v>
      </c>
      <c r="G19" s="183"/>
      <c r="H19" s="186">
        <f t="shared" si="0"/>
        <v>0</v>
      </c>
      <c r="I19" s="187"/>
      <c r="J19" s="110"/>
    </row>
    <row r="20" spans="1:10">
      <c r="A20" s="110"/>
      <c r="B20" s="182"/>
      <c r="C20" s="182"/>
      <c r="D20" s="182"/>
      <c r="E20" s="182"/>
      <c r="F20" s="182"/>
      <c r="G20" s="182"/>
      <c r="H20" s="182"/>
      <c r="I20" s="182"/>
      <c r="J20" s="110"/>
    </row>
    <row r="21" spans="1:10">
      <c r="A21" s="110"/>
      <c r="B21" s="164" t="s">
        <v>234</v>
      </c>
      <c r="C21" s="165"/>
      <c r="D21" s="165"/>
      <c r="E21" s="165"/>
      <c r="F21" s="165"/>
      <c r="G21" s="165"/>
      <c r="H21" s="165"/>
      <c r="I21" s="166"/>
      <c r="J21" s="110"/>
    </row>
    <row r="22" spans="1:10">
      <c r="A22" s="110"/>
      <c r="B22" s="182"/>
      <c r="C22" s="182"/>
      <c r="D22" s="182"/>
      <c r="E22" s="182"/>
      <c r="F22" s="182"/>
      <c r="G22" s="182"/>
      <c r="H22" s="182"/>
      <c r="I22" s="182"/>
      <c r="J22" s="110"/>
    </row>
    <row r="23" spans="1:10">
      <c r="A23" s="110"/>
      <c r="B23" s="182"/>
      <c r="C23" s="182"/>
      <c r="D23" s="183"/>
      <c r="E23" s="183"/>
      <c r="F23" s="183"/>
      <c r="G23" s="183"/>
      <c r="H23" s="186">
        <f>+D23-F23</f>
        <v>0</v>
      </c>
      <c r="I23" s="187"/>
      <c r="J23" s="110"/>
    </row>
    <row r="24" spans="1:10">
      <c r="A24" s="110"/>
      <c r="B24" s="182"/>
      <c r="C24" s="182"/>
      <c r="D24" s="183"/>
      <c r="E24" s="183"/>
      <c r="F24" s="183"/>
      <c r="G24" s="183"/>
      <c r="H24" s="186">
        <f>+D24-F24</f>
        <v>0</v>
      </c>
      <c r="I24" s="187"/>
      <c r="J24" s="110"/>
    </row>
    <row r="25" spans="1:10">
      <c r="A25" s="110"/>
      <c r="B25" s="182"/>
      <c r="C25" s="182"/>
      <c r="D25" s="183"/>
      <c r="E25" s="183"/>
      <c r="F25" s="183"/>
      <c r="G25" s="183"/>
      <c r="H25" s="186">
        <f t="shared" ref="H25:H30" si="1">+D25-F25</f>
        <v>0</v>
      </c>
      <c r="I25" s="187"/>
      <c r="J25" s="110"/>
    </row>
    <row r="26" spans="1:10">
      <c r="A26" s="110"/>
      <c r="B26" s="182"/>
      <c r="C26" s="182"/>
      <c r="D26" s="183"/>
      <c r="E26" s="183"/>
      <c r="F26" s="183"/>
      <c r="G26" s="183"/>
      <c r="H26" s="186">
        <f t="shared" si="1"/>
        <v>0</v>
      </c>
      <c r="I26" s="187"/>
      <c r="J26" s="110"/>
    </row>
    <row r="27" spans="1:10">
      <c r="A27" s="110"/>
      <c r="B27" s="182"/>
      <c r="C27" s="182"/>
      <c r="D27" s="183"/>
      <c r="E27" s="183"/>
      <c r="F27" s="183"/>
      <c r="G27" s="183"/>
      <c r="H27" s="186">
        <f t="shared" si="1"/>
        <v>0</v>
      </c>
      <c r="I27" s="187"/>
      <c r="J27" s="110"/>
    </row>
    <row r="28" spans="1:10">
      <c r="A28" s="110"/>
      <c r="B28" s="182"/>
      <c r="C28" s="182"/>
      <c r="D28" s="183"/>
      <c r="E28" s="183"/>
      <c r="F28" s="183"/>
      <c r="G28" s="183"/>
      <c r="H28" s="186">
        <f t="shared" si="1"/>
        <v>0</v>
      </c>
      <c r="I28" s="187"/>
      <c r="J28" s="110"/>
    </row>
    <row r="29" spans="1:10">
      <c r="A29" s="110"/>
      <c r="B29" s="182"/>
      <c r="C29" s="182"/>
      <c r="D29" s="183"/>
      <c r="E29" s="183"/>
      <c r="F29" s="183"/>
      <c r="G29" s="183"/>
      <c r="H29" s="186">
        <f t="shared" si="1"/>
        <v>0</v>
      </c>
      <c r="I29" s="187"/>
      <c r="J29" s="110"/>
    </row>
    <row r="30" spans="1:10">
      <c r="A30" s="110"/>
      <c r="B30" s="182"/>
      <c r="C30" s="182"/>
      <c r="D30" s="183"/>
      <c r="E30" s="183"/>
      <c r="F30" s="183"/>
      <c r="G30" s="183"/>
      <c r="H30" s="186">
        <f t="shared" si="1"/>
        <v>0</v>
      </c>
      <c r="I30" s="187"/>
      <c r="J30" s="110"/>
    </row>
    <row r="31" spans="1:10">
      <c r="A31" s="110"/>
      <c r="B31" s="182" t="s">
        <v>235</v>
      </c>
      <c r="C31" s="182"/>
      <c r="D31" s="183">
        <f>SUM(D22:E30)</f>
        <v>0</v>
      </c>
      <c r="E31" s="183"/>
      <c r="F31" s="183">
        <f>SUM(F22:G30)</f>
        <v>0</v>
      </c>
      <c r="G31" s="183"/>
      <c r="H31" s="183">
        <f>+D31-F31</f>
        <v>0</v>
      </c>
      <c r="I31" s="183"/>
      <c r="J31" s="110"/>
    </row>
    <row r="32" spans="1:10">
      <c r="A32" s="110"/>
      <c r="B32" s="182"/>
      <c r="C32" s="182"/>
      <c r="D32" s="183"/>
      <c r="E32" s="183"/>
      <c r="F32" s="183"/>
      <c r="G32" s="183"/>
      <c r="H32" s="183"/>
      <c r="I32" s="183"/>
      <c r="J32" s="110"/>
    </row>
    <row r="33" spans="1:10">
      <c r="A33" s="110"/>
      <c r="B33" s="184" t="s">
        <v>96</v>
      </c>
      <c r="C33" s="185"/>
      <c r="D33" s="186">
        <f>+D19+D31</f>
        <v>0</v>
      </c>
      <c r="E33" s="187"/>
      <c r="F33" s="186">
        <f>+F19+F31</f>
        <v>0</v>
      </c>
      <c r="G33" s="187"/>
      <c r="H33" s="186">
        <f>+H19+H31</f>
        <v>0</v>
      </c>
      <c r="I33" s="187"/>
      <c r="J33" s="110"/>
    </row>
    <row r="34" spans="1:10">
      <c r="A34" s="110"/>
      <c r="B34" s="110"/>
      <c r="C34" s="110"/>
      <c r="D34" s="110"/>
      <c r="E34" s="110"/>
      <c r="F34" s="110"/>
      <c r="G34" s="110"/>
      <c r="H34" s="110"/>
      <c r="I34" s="110"/>
      <c r="J34" s="110"/>
    </row>
  </sheetData>
  <mergeCells count="106">
    <mergeCell ref="B2:I2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3:J3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C23" sqref="C23"/>
    </sheetView>
  </sheetViews>
  <sheetFormatPr baseColWidth="10" defaultRowHeight="11.25"/>
  <cols>
    <col min="1" max="1" width="43.7109375" style="17" customWidth="1"/>
    <col min="2" max="2" width="28.85546875" style="17" customWidth="1"/>
    <col min="3" max="3" width="24.42578125" style="17" customWidth="1"/>
    <col min="4" max="16384" width="11.42578125" style="17"/>
  </cols>
  <sheetData>
    <row r="1" spans="1:3">
      <c r="A1" s="161" t="s">
        <v>260</v>
      </c>
      <c r="B1" s="162"/>
      <c r="C1" s="163"/>
    </row>
    <row r="2" spans="1:3">
      <c r="A2" s="164" t="s">
        <v>259</v>
      </c>
      <c r="B2" s="165"/>
      <c r="C2" s="166"/>
    </row>
    <row r="3" spans="1:3">
      <c r="A3" s="164" t="s">
        <v>236</v>
      </c>
      <c r="B3" s="165"/>
      <c r="C3" s="166"/>
    </row>
    <row r="4" spans="1:3">
      <c r="A4" s="167" t="s">
        <v>261</v>
      </c>
      <c r="B4" s="168"/>
      <c r="C4" s="169"/>
    </row>
    <row r="5" spans="1:3">
      <c r="A5" s="16"/>
      <c r="B5" s="16"/>
    </row>
    <row r="6" spans="1:3">
      <c r="A6" s="112" t="s">
        <v>225</v>
      </c>
      <c r="B6" s="112" t="s">
        <v>107</v>
      </c>
      <c r="C6" s="112" t="s">
        <v>134</v>
      </c>
    </row>
    <row r="7" spans="1:3">
      <c r="A7" s="189" t="s">
        <v>232</v>
      </c>
      <c r="B7" s="190"/>
      <c r="C7" s="191"/>
    </row>
    <row r="8" spans="1:3">
      <c r="A8" s="113"/>
      <c r="B8" s="113"/>
      <c r="C8" s="114"/>
    </row>
    <row r="9" spans="1:3">
      <c r="A9" s="113"/>
      <c r="B9" s="113"/>
      <c r="C9" s="114"/>
    </row>
    <row r="10" spans="1:3">
      <c r="A10" s="113"/>
      <c r="B10" s="113"/>
      <c r="C10" s="114"/>
    </row>
    <row r="11" spans="1:3">
      <c r="A11" s="113"/>
      <c r="B11" s="113"/>
      <c r="C11" s="114"/>
    </row>
    <row r="12" spans="1:3">
      <c r="A12" s="113"/>
      <c r="B12" s="113"/>
      <c r="C12" s="114"/>
    </row>
    <row r="13" spans="1:3">
      <c r="A13" s="113"/>
      <c r="B13" s="113"/>
      <c r="C13" s="114"/>
    </row>
    <row r="14" spans="1:3">
      <c r="A14" s="113"/>
      <c r="B14" s="113"/>
      <c r="C14" s="114"/>
    </row>
    <row r="15" spans="1:3">
      <c r="A15" s="113"/>
      <c r="B15" s="113"/>
      <c r="C15" s="114"/>
    </row>
    <row r="16" spans="1:3">
      <c r="A16" s="113"/>
      <c r="B16" s="113"/>
      <c r="C16" s="114"/>
    </row>
    <row r="17" spans="1:3">
      <c r="A17" s="113"/>
      <c r="B17" s="113"/>
      <c r="C17" s="114"/>
    </row>
    <row r="18" spans="1:3">
      <c r="A18" s="115" t="s">
        <v>237</v>
      </c>
      <c r="B18" s="113">
        <f>SUM(B8:B17)</f>
        <v>0</v>
      </c>
      <c r="C18" s="113">
        <f>SUM(C8:C17)</f>
        <v>0</v>
      </c>
    </row>
    <row r="19" spans="1:3">
      <c r="A19" s="113"/>
      <c r="B19" s="113"/>
      <c r="C19" s="114"/>
    </row>
    <row r="20" spans="1:3">
      <c r="A20" s="189" t="s">
        <v>234</v>
      </c>
      <c r="B20" s="190"/>
      <c r="C20" s="191"/>
    </row>
    <row r="21" spans="1:3">
      <c r="A21" s="113"/>
      <c r="B21" s="113"/>
      <c r="C21" s="114"/>
    </row>
    <row r="22" spans="1:3">
      <c r="A22" s="113"/>
      <c r="B22" s="113"/>
      <c r="C22" s="114"/>
    </row>
    <row r="23" spans="1:3">
      <c r="A23" s="113"/>
      <c r="B23" s="113"/>
      <c r="C23" s="114"/>
    </row>
    <row r="24" spans="1:3">
      <c r="A24" s="113"/>
      <c r="B24" s="113"/>
      <c r="C24" s="114"/>
    </row>
    <row r="25" spans="1:3">
      <c r="A25" s="113"/>
      <c r="B25" s="113"/>
      <c r="C25" s="114"/>
    </row>
    <row r="26" spans="1:3">
      <c r="A26" s="113"/>
      <c r="B26" s="113"/>
      <c r="C26" s="114"/>
    </row>
    <row r="27" spans="1:3">
      <c r="A27" s="113"/>
      <c r="B27" s="113"/>
      <c r="C27" s="114"/>
    </row>
    <row r="28" spans="1:3">
      <c r="A28" s="113"/>
      <c r="B28" s="113"/>
      <c r="C28" s="114"/>
    </row>
    <row r="29" spans="1:3">
      <c r="A29" s="113"/>
      <c r="B29" s="113"/>
      <c r="C29" s="114"/>
    </row>
    <row r="30" spans="1:3">
      <c r="A30" s="113"/>
      <c r="B30" s="113"/>
      <c r="C30" s="114"/>
    </row>
    <row r="31" spans="1:3">
      <c r="A31" s="113"/>
      <c r="B31" s="113"/>
      <c r="C31" s="114"/>
    </row>
    <row r="32" spans="1:3">
      <c r="A32" s="113"/>
      <c r="B32" s="113"/>
      <c r="C32" s="114"/>
    </row>
    <row r="33" spans="1:3">
      <c r="A33" s="115" t="s">
        <v>238</v>
      </c>
      <c r="B33" s="113">
        <f>SUM(B21:B32)</f>
        <v>0</v>
      </c>
      <c r="C33" s="113">
        <f>SUM(C21:C32)</f>
        <v>0</v>
      </c>
    </row>
    <row r="34" spans="1:3">
      <c r="A34" s="113"/>
      <c r="B34" s="113"/>
      <c r="C34" s="114"/>
    </row>
    <row r="35" spans="1:3">
      <c r="A35" s="115" t="s">
        <v>96</v>
      </c>
      <c r="B35" s="116">
        <f>+B18+B33</f>
        <v>0</v>
      </c>
      <c r="C35" s="116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6"/>
  <sheetViews>
    <sheetView tabSelected="1" workbookViewId="0">
      <selection activeCell="E27" sqref="E27"/>
    </sheetView>
  </sheetViews>
  <sheetFormatPr baseColWidth="10" defaultRowHeight="15"/>
  <cols>
    <col min="1" max="1" width="1.140625" customWidth="1"/>
    <col min="2" max="2" width="57" customWidth="1"/>
    <col min="6" max="6" width="4.28515625" style="54" customWidth="1"/>
  </cols>
  <sheetData>
    <row r="1" spans="1:5">
      <c r="A1" s="161" t="s">
        <v>259</v>
      </c>
      <c r="B1" s="162"/>
      <c r="C1" s="162"/>
      <c r="D1" s="162"/>
      <c r="E1" s="162"/>
    </row>
    <row r="2" spans="1:5">
      <c r="A2" s="164" t="s">
        <v>239</v>
      </c>
      <c r="B2" s="165"/>
      <c r="C2" s="165"/>
      <c r="D2" s="165"/>
      <c r="E2" s="165"/>
    </row>
    <row r="3" spans="1:5">
      <c r="A3" s="167" t="s">
        <v>261</v>
      </c>
      <c r="B3" s="168"/>
      <c r="C3" s="168"/>
      <c r="D3" s="168"/>
      <c r="E3" s="168"/>
    </row>
    <row r="4" spans="1:5" ht="6" customHeight="1">
      <c r="A4" s="16"/>
      <c r="B4" s="16"/>
      <c r="C4" s="16"/>
      <c r="D4" s="16"/>
      <c r="E4" s="16"/>
    </row>
    <row r="5" spans="1:5">
      <c r="A5" s="170" t="s">
        <v>73</v>
      </c>
      <c r="B5" s="170"/>
      <c r="C5" s="55" t="s">
        <v>104</v>
      </c>
      <c r="D5" s="55" t="s">
        <v>107</v>
      </c>
      <c r="E5" s="55" t="s">
        <v>240</v>
      </c>
    </row>
    <row r="6" spans="1:5" ht="5.25" customHeight="1" thickBot="1">
      <c r="A6" s="70"/>
      <c r="B6" s="71"/>
      <c r="C6" s="72"/>
      <c r="D6" s="72"/>
      <c r="E6" s="72"/>
    </row>
    <row r="7" spans="1:5" ht="15.75" thickBot="1">
      <c r="A7" s="106"/>
      <c r="B7" s="107" t="s">
        <v>241</v>
      </c>
      <c r="C7" s="117">
        <f>+C8+C9</f>
        <v>479521613</v>
      </c>
      <c r="D7" s="131">
        <f t="shared" ref="D7:E7" si="0">+D8+D9</f>
        <v>288592937</v>
      </c>
      <c r="E7" s="131">
        <f t="shared" si="0"/>
        <v>288592937</v>
      </c>
    </row>
    <row r="8" spans="1:5">
      <c r="A8" s="196" t="s">
        <v>253</v>
      </c>
      <c r="B8" s="197"/>
      <c r="C8" s="105">
        <f>+EAI!E33</f>
        <v>479521613</v>
      </c>
      <c r="D8" s="132">
        <f>+EAI!H33</f>
        <v>288592937</v>
      </c>
      <c r="E8" s="132">
        <f>+EAI!I33</f>
        <v>288592937</v>
      </c>
    </row>
    <row r="9" spans="1:5">
      <c r="A9" s="198" t="s">
        <v>254</v>
      </c>
      <c r="B9" s="199"/>
      <c r="C9" s="118">
        <f>+EAI!E46</f>
        <v>0</v>
      </c>
      <c r="D9" s="118">
        <f>+EAI!H46</f>
        <v>0</v>
      </c>
      <c r="E9" s="118">
        <f>+EAI!I46</f>
        <v>0</v>
      </c>
    </row>
    <row r="10" spans="1:5" ht="6.75" customHeight="1" thickBot="1">
      <c r="A10" s="56"/>
      <c r="B10" s="57"/>
      <c r="C10" s="79"/>
      <c r="D10" s="79"/>
      <c r="E10" s="79"/>
    </row>
    <row r="11" spans="1:5" ht="15.75" thickBot="1">
      <c r="A11" s="108"/>
      <c r="B11" s="107" t="s">
        <v>242</v>
      </c>
      <c r="C11" s="117">
        <f>+C12+C13</f>
        <v>479521613</v>
      </c>
      <c r="D11" s="117">
        <f t="shared" ref="D11:E11" si="1">+D12+D13</f>
        <v>240309899</v>
      </c>
      <c r="E11" s="117">
        <f t="shared" si="1"/>
        <v>240309899</v>
      </c>
    </row>
    <row r="12" spans="1:5">
      <c r="A12" s="200" t="s">
        <v>255</v>
      </c>
      <c r="B12" s="201"/>
      <c r="C12" s="105">
        <f>+CAdmon!D12</f>
        <v>479521613</v>
      </c>
      <c r="D12" s="105">
        <f>+CAdmon!G12</f>
        <v>240309899</v>
      </c>
      <c r="E12" s="105">
        <f>+CAdmon!H12</f>
        <v>240309899</v>
      </c>
    </row>
    <row r="13" spans="1:5">
      <c r="A13" s="198" t="s">
        <v>256</v>
      </c>
      <c r="B13" s="199"/>
      <c r="C13" s="118"/>
      <c r="D13" s="118"/>
      <c r="E13" s="118"/>
    </row>
    <row r="14" spans="1:5" ht="5.25" customHeight="1" thickBot="1">
      <c r="A14" s="74"/>
      <c r="B14" s="73"/>
      <c r="C14" s="79"/>
      <c r="D14" s="79"/>
      <c r="E14" s="79"/>
    </row>
    <row r="15" spans="1:5" ht="15.75" thickBot="1">
      <c r="A15" s="106"/>
      <c r="B15" s="107" t="s">
        <v>243</v>
      </c>
      <c r="C15" s="117">
        <f>+C7-C11</f>
        <v>0</v>
      </c>
      <c r="D15" s="131">
        <f>+D7-D11</f>
        <v>48283038</v>
      </c>
      <c r="E15" s="131">
        <f>+E7-E11</f>
        <v>48283038</v>
      </c>
    </row>
    <row r="16" spans="1:5">
      <c r="A16" s="16"/>
      <c r="B16" s="16"/>
      <c r="C16" s="16"/>
      <c r="D16" s="16"/>
      <c r="E16" s="16"/>
    </row>
    <row r="17" spans="1:5">
      <c r="A17" s="170" t="s">
        <v>73</v>
      </c>
      <c r="B17" s="170"/>
      <c r="C17" s="55" t="s">
        <v>104</v>
      </c>
      <c r="D17" s="55" t="s">
        <v>107</v>
      </c>
      <c r="E17" s="55" t="s">
        <v>240</v>
      </c>
    </row>
    <row r="18" spans="1:5" ht="6.75" customHeight="1">
      <c r="A18" s="70"/>
      <c r="B18" s="71"/>
      <c r="C18" s="72"/>
      <c r="D18" s="72"/>
      <c r="E18" s="72"/>
    </row>
    <row r="19" spans="1:5">
      <c r="A19" s="192" t="s">
        <v>244</v>
      </c>
      <c r="B19" s="193"/>
      <c r="C19" s="118">
        <f>+C15</f>
        <v>0</v>
      </c>
      <c r="D19" s="133">
        <f t="shared" ref="D19:E19" si="2">+D15</f>
        <v>48283038</v>
      </c>
      <c r="E19" s="133">
        <f t="shared" si="2"/>
        <v>48283038</v>
      </c>
    </row>
    <row r="20" spans="1:5" ht="6" customHeight="1">
      <c r="A20" s="56"/>
      <c r="B20" s="57"/>
      <c r="C20" s="79"/>
      <c r="D20" s="120"/>
      <c r="E20" s="120"/>
    </row>
    <row r="21" spans="1:5">
      <c r="A21" s="192" t="s">
        <v>245</v>
      </c>
      <c r="B21" s="193"/>
      <c r="C21" s="118"/>
      <c r="D21" s="133"/>
      <c r="E21" s="133"/>
    </row>
    <row r="22" spans="1:5" ht="7.5" customHeight="1" thickBot="1">
      <c r="A22" s="74"/>
      <c r="B22" s="73"/>
      <c r="C22" s="79"/>
      <c r="D22" s="120"/>
      <c r="E22" s="120"/>
    </row>
    <row r="23" spans="1:5" ht="15.75" thickBot="1">
      <c r="A23" s="108"/>
      <c r="B23" s="107" t="s">
        <v>246</v>
      </c>
      <c r="C23" s="119">
        <f>+C19-C21</f>
        <v>0</v>
      </c>
      <c r="D23" s="134">
        <f t="shared" ref="D23:E23" si="3">+D19-D21</f>
        <v>48283038</v>
      </c>
      <c r="E23" s="134">
        <f t="shared" si="3"/>
        <v>48283038</v>
      </c>
    </row>
    <row r="24" spans="1:5">
      <c r="A24" s="16"/>
      <c r="B24" s="16"/>
      <c r="C24" s="16"/>
      <c r="D24" s="16"/>
      <c r="E24" s="16"/>
    </row>
    <row r="25" spans="1:5">
      <c r="A25" s="170" t="s">
        <v>73</v>
      </c>
      <c r="B25" s="170"/>
      <c r="C25" s="55" t="s">
        <v>104</v>
      </c>
      <c r="D25" s="55" t="s">
        <v>107</v>
      </c>
      <c r="E25" s="55" t="s">
        <v>240</v>
      </c>
    </row>
    <row r="26" spans="1:5" ht="5.25" customHeight="1">
      <c r="A26" s="70"/>
      <c r="B26" s="71"/>
      <c r="C26" s="72"/>
      <c r="D26" s="72"/>
      <c r="E26" s="72"/>
    </row>
    <row r="27" spans="1:5">
      <c r="A27" s="192" t="s">
        <v>247</v>
      </c>
      <c r="B27" s="193"/>
      <c r="C27" s="118">
        <f>+EAI!E52</f>
        <v>0</v>
      </c>
      <c r="D27" s="118">
        <f>+EAI!H51</f>
        <v>0</v>
      </c>
      <c r="E27" s="133">
        <f>+EAI!I54</f>
        <v>288592937</v>
      </c>
    </row>
    <row r="28" spans="1:5" ht="5.25" customHeight="1">
      <c r="A28" s="56"/>
      <c r="B28" s="57"/>
      <c r="C28" s="79"/>
      <c r="D28" s="79"/>
      <c r="E28" s="120"/>
    </row>
    <row r="29" spans="1:5">
      <c r="A29" s="192" t="s">
        <v>248</v>
      </c>
      <c r="B29" s="193"/>
      <c r="C29" s="118"/>
      <c r="D29" s="118"/>
      <c r="E29" s="133"/>
    </row>
    <row r="30" spans="1:5" ht="3.75" customHeight="1" thickBot="1">
      <c r="A30" s="75"/>
      <c r="B30" s="76"/>
      <c r="C30" s="105"/>
      <c r="D30" s="105"/>
      <c r="E30" s="132"/>
    </row>
    <row r="31" spans="1:5" ht="15.75" thickBot="1">
      <c r="A31" s="108"/>
      <c r="B31" s="107" t="s">
        <v>249</v>
      </c>
      <c r="C31" s="119">
        <f>+C27-C29</f>
        <v>0</v>
      </c>
      <c r="D31" s="119">
        <f t="shared" ref="D31:E31" si="4">+D27-D29</f>
        <v>0</v>
      </c>
      <c r="E31" s="134">
        <f t="shared" si="4"/>
        <v>288592937</v>
      </c>
    </row>
    <row r="32" spans="1:5" s="54" customFormat="1">
      <c r="A32" s="16"/>
      <c r="B32" s="16"/>
      <c r="C32" s="16"/>
      <c r="D32" s="16"/>
      <c r="E32" s="16"/>
    </row>
    <row r="33" spans="1:5" ht="23.25" customHeight="1">
      <c r="A33" s="16"/>
      <c r="B33" s="194" t="s">
        <v>250</v>
      </c>
      <c r="C33" s="194"/>
      <c r="D33" s="194"/>
      <c r="E33" s="194"/>
    </row>
    <row r="34" spans="1:5" ht="28.5" customHeight="1">
      <c r="A34" s="16"/>
      <c r="B34" s="194" t="s">
        <v>251</v>
      </c>
      <c r="C34" s="194"/>
      <c r="D34" s="194"/>
      <c r="E34" s="194"/>
    </row>
    <row r="35" spans="1:5">
      <c r="A35" s="16"/>
      <c r="B35" s="195" t="s">
        <v>252</v>
      </c>
      <c r="C35" s="195"/>
      <c r="D35" s="195"/>
      <c r="E35" s="195"/>
    </row>
    <row r="36" spans="1:5" s="54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PT_ESF_ECSF</vt:lpstr>
      <vt:lpstr>EAI</vt:lpstr>
      <vt:lpstr>CAdmon</vt:lpstr>
      <vt:lpstr>COG</vt:lpstr>
      <vt:lpstr>CTG</vt:lpstr>
      <vt:lpstr>CFG</vt:lpstr>
      <vt:lpstr>End Neto</vt:lpstr>
      <vt:lpstr>Int</vt:lpstr>
      <vt:lpstr>Post Fiscal</vt:lpstr>
      <vt:lpstr>COG!Títulos_a_imprimir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ARTURO ISLAS</cp:lastModifiedBy>
  <cp:lastPrinted>2015-09-01T22:42:52Z</cp:lastPrinted>
  <dcterms:created xsi:type="dcterms:W3CDTF">2014-01-27T16:27:43Z</dcterms:created>
  <dcterms:modified xsi:type="dcterms:W3CDTF">2015-10-05T20:44:21Z</dcterms:modified>
</cp:coreProperties>
</file>