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ITE\"/>
    </mc:Choice>
  </mc:AlternateContent>
  <xr:revisionPtr revIDLastSave="0" documentId="10_ncr:8100000_{BE59D761-28F3-44BD-9BCF-B76A91EF3D03}" xr6:coauthVersionLast="32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C26" i="7"/>
  <c r="D26" i="7" s="1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H52" i="6"/>
  <c r="E51" i="6"/>
  <c r="H51" i="6" s="1"/>
  <c r="H50" i="6"/>
  <c r="E50" i="6"/>
  <c r="E49" i="6"/>
  <c r="H49" i="6" s="1"/>
  <c r="G48" i="6"/>
  <c r="F48" i="6"/>
  <c r="D48" i="6"/>
  <c r="C48" i="6"/>
  <c r="E47" i="6"/>
  <c r="H47" i="6" s="1"/>
  <c r="H46" i="6"/>
  <c r="E46" i="6"/>
  <c r="E45" i="6"/>
  <c r="H45" i="6" s="1"/>
  <c r="H44" i="6"/>
  <c r="E44" i="6"/>
  <c r="E43" i="6"/>
  <c r="H43" i="6" s="1"/>
  <c r="H42" i="6"/>
  <c r="E42" i="6"/>
  <c r="E41" i="6"/>
  <c r="H41" i="6" s="1"/>
  <c r="H40" i="6"/>
  <c r="E40" i="6"/>
  <c r="E39" i="6"/>
  <c r="H39" i="6" s="1"/>
  <c r="H38" i="6"/>
  <c r="G38" i="6"/>
  <c r="F38" i="6"/>
  <c r="E38" i="6"/>
  <c r="D38" i="6"/>
  <c r="D82" i="6" s="1"/>
  <c r="C38" i="6"/>
  <c r="E37" i="6"/>
  <c r="H37" i="6" s="1"/>
  <c r="H36" i="6"/>
  <c r="E36" i="6"/>
  <c r="E35" i="6"/>
  <c r="H35" i="6" s="1"/>
  <c r="H34" i="6"/>
  <c r="E34" i="6"/>
  <c r="E33" i="6"/>
  <c r="H33" i="6" s="1"/>
  <c r="H32" i="6"/>
  <c r="E32" i="6"/>
  <c r="E31" i="6"/>
  <c r="H31" i="6" s="1"/>
  <c r="H30" i="6"/>
  <c r="E30" i="6"/>
  <c r="E29" i="6"/>
  <c r="H29" i="6" s="1"/>
  <c r="H28" i="6"/>
  <c r="G28" i="6"/>
  <c r="G82" i="6" s="1"/>
  <c r="F28" i="6"/>
  <c r="E28" i="6"/>
  <c r="D28" i="6"/>
  <c r="C28" i="6"/>
  <c r="C82" i="6" s="1"/>
  <c r="E27" i="6"/>
  <c r="H27" i="6" s="1"/>
  <c r="H26" i="6"/>
  <c r="E26" i="6"/>
  <c r="E25" i="6"/>
  <c r="H25" i="6" s="1"/>
  <c r="H24" i="6"/>
  <c r="E24" i="6"/>
  <c r="H23" i="6"/>
  <c r="E22" i="6"/>
  <c r="H22" i="6" s="1"/>
  <c r="E21" i="6"/>
  <c r="H21" i="6" s="1"/>
  <c r="E20" i="6"/>
  <c r="H20" i="6" s="1"/>
  <c r="E19" i="6"/>
  <c r="H19" i="6" s="1"/>
  <c r="E18" i="6"/>
  <c r="E17" i="6" s="1"/>
  <c r="G17" i="6"/>
  <c r="F17" i="6"/>
  <c r="F82" i="6" s="1"/>
  <c r="D17" i="6"/>
  <c r="C17" i="6"/>
  <c r="E16" i="6"/>
  <c r="H16" i="6" s="1"/>
  <c r="E15" i="6"/>
  <c r="H15" i="6" s="1"/>
  <c r="E14" i="6"/>
  <c r="H14" i="6" s="1"/>
  <c r="E13" i="6"/>
  <c r="H13" i="6" s="1"/>
  <c r="E12" i="6"/>
  <c r="H12" i="6" s="1"/>
  <c r="E11" i="6"/>
  <c r="H11" i="6" s="1"/>
  <c r="E10" i="6"/>
  <c r="E9" i="6" s="1"/>
  <c r="H9" i="6" s="1"/>
  <c r="G9" i="6"/>
  <c r="F9" i="6"/>
  <c r="D9" i="6"/>
  <c r="C9" i="6"/>
  <c r="H14" i="5"/>
  <c r="H70" i="6" l="1"/>
  <c r="G70" i="6"/>
  <c r="H48" i="6"/>
  <c r="H10" i="6"/>
  <c r="H18" i="6"/>
  <c r="H17" i="6" s="1"/>
  <c r="H82" i="6" s="1"/>
  <c r="E48" i="6"/>
  <c r="E82" i="6" s="1"/>
  <c r="F74" i="6"/>
  <c r="G74" i="6" s="1"/>
  <c r="I15" i="5"/>
  <c r="I16" i="5"/>
  <c r="H74" i="6" l="1"/>
  <c r="F11" i="7"/>
  <c r="G11" i="7" s="1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G46" i="1" l="1"/>
  <c r="G58" i="1" s="1"/>
  <c r="C46" i="1"/>
  <c r="G80" i="1"/>
  <c r="C61" i="1"/>
  <c r="I36" i="5"/>
  <c r="F36" i="5"/>
  <c r="F13" i="4" l="1"/>
  <c r="G13" i="8" l="1"/>
  <c r="F13" i="8"/>
  <c r="D13" i="8"/>
  <c r="C13" i="8" l="1"/>
  <c r="C10" i="8" s="1"/>
  <c r="D11" i="7"/>
  <c r="D10" i="8"/>
  <c r="G10" i="8"/>
  <c r="F10" i="8"/>
  <c r="I17" i="5"/>
  <c r="F30" i="1"/>
  <c r="H13" i="8" l="1"/>
  <c r="H9" i="8" s="1"/>
  <c r="E13" i="8"/>
  <c r="E10" i="8" l="1"/>
  <c r="H10" i="8"/>
  <c r="F14" i="5"/>
  <c r="A4" i="9" l="1"/>
  <c r="A4" i="8"/>
  <c r="A4" i="7"/>
  <c r="A4" i="6"/>
  <c r="A3" i="5"/>
  <c r="A3" i="4"/>
  <c r="A3" i="3"/>
  <c r="A3" i="2"/>
  <c r="F17" i="5" l="1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I73" i="5" s="1"/>
  <c r="D8" i="7"/>
  <c r="I14" i="5"/>
  <c r="I13" i="5"/>
  <c r="F8" i="7" l="1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E45" i="4" l="1"/>
  <c r="D60" i="4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<sst xmlns="http://schemas.openxmlformats.org/spreadsheetml/2006/main" count="690" uniqueCount="534">
  <si>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</si>
  <si>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</si>
  <si>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</si>
  <si>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</si>
  <si>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</si>
  <si>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</si>
  <si>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</si>
  <si>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</si>
  <si>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</si>
  <si>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</si>
  <si>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</si>
  <si>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</si>
  <si>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</si>
  <si>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</si>
  <si>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</si>
  <si>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</si>
  <si>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</si>
  <si>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</si>
  <si>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</si>
  <si>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</si>
  <si>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</si>
  <si>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</si>
  <si>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</si>
  <si>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</si>
  <si>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</si>
  <si>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</si>
  <si>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</si>
  <si>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</si>
  <si>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</si>
  <si>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</si>
  <si>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</si>
  <si>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</si>
  <si>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</si>
  <si>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</si>
  <si>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</si>
  <si>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</si>
  <si>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</si>
  <si>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</si>
  <si>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</si>
  <si>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</si>
  <si>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</si>
  <si>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</si>
  <si>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</si>
  <si>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</si>
  <si>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</si>
  <si>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</si>
  <si>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</si>
  <si>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</si>
  <si>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</si>
  <si>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</si>
  <si>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</si>
  <si>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</si>
  <si>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</si>
  <si>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</si>
  <si>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</si>
  <si>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</si>
  <si>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</si>
  <si>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</si>
  <si>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</si>
  <si>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</si>
  <si>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</si>
  <si>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</si>
  <si>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</si>
  <si>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</si>
  <si>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</si>
  <si>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</si>
  <si>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</si>
  <si>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</si>
  <si>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</si>
  <si>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</si>
  <si>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</si>
  <si>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</si>
  <si>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</si>
  <si>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</si>
  <si>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</si>
  <si>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</si>
  <si>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</si>
  <si>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</si>
  <si>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</si>
  <si>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</si>
  <si>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</si>
  <si>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</si>
  <si>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</si>
  <si>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</si>
  <si>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</si>
  <si>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</si>
  <si>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</si>
  <si>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</si>
  <si>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</si>
  <si>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</si>
  <si>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</si>
  <si>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</si>
  <si>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</si>
  <si>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</si>
  <si>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</si>
  <si>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</si>
  <si>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</si>
  <si>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</si>
  <si>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</si>
  <si>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</si>
  <si>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</si>
  <si>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</si>
  <si>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</si>
  <si>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</si>
  <si>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</si>
  <si>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</si>
  <si>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</si>
  <si>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</si>
  <si>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</si>
  <si>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</si>
  <si>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</si>
  <si>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</si>
  <si>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</si>
  <si>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</si>
  <si>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</si>
  <si>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</si>
  <si>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</si>
  <si>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</si>
  <si>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</si>
  <si>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</si>
  <si>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</si>
  <si>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</si>
  <si>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</si>
  <si>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</si>
  <si>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</si>
  <si>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</si>
  <si>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</si>
  <si>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</si>
  <si>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</si>
  <si>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</si>
  <si>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</si>
  <si>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</si>
  <si>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</si>
  <si>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</si>
  <si>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</si>
  <si>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</si>
  <si>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</si>
  <si>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</si>
  <si>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</si>
  <si>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</si>
  <si>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</si>
  <si>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</si>
  <si>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</si>
  <si>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</si>
  <si>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</si>
  <si>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</si>
  <si>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</si>
  <si>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</si>
  <si>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</si>
  <si>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</si>
  <si>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</si>
  <si>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</si>
  <si>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</si>
  <si>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</si>
  <si>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</si>
  <si>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</si>
  <si>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</si>
  <si>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</si>
  <si>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</si>
  <si>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</si>
  <si>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</si>
  <si>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</si>
  <si>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</si>
  <si>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</si>
  <si>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</si>
  <si>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</si>
  <si>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</si>
  <si>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</si>
  <si>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</si>
  <si>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</si>
  <si>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</si>
  <si>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</si>
  <si>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</si>
  <si>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</si>
  <si>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</si>
  <si>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</si>
  <si>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</si>
  <si>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</si>
  <si>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</si>
  <si>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</si>
  <si>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</si>
  <si>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</si>
  <si>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</si>
  <si>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</si>
  <si>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</si>
  <si>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</si>
  <si>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</si>
  <si>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</si>
  <si>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</si>
  <si>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</si>
  <si>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</si>
  <si>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</si>
  <si>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</si>
  <si>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</si>
  <si>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</si>
  <si>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</si>
  <si>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</si>
  <si>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</si>
  <si>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</si>
  <si>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</si>
  <si>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</si>
  <si>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</si>
  <si>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</si>
  <si>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</si>
  <si>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</si>
  <si>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</si>
  <si>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</si>
  <si>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</si>
  <si>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</si>
  <si>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</si>
  <si>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</si>
  <si>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</si>
  <si>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</si>
  <si>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</si>
  <si>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</si>
  <si>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</si>
  <si>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</si>
  <si>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</si>
  <si>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</si>
  <si>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</si>
  <si>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</si>
  <si>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</si>
  <si>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</si>
  <si>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</si>
  <si>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</si>
  <si>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</si>
  <si>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</si>
  <si>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</si>
  <si>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</si>
  <si>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</si>
  <si>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</si>
  <si>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</si>
  <si>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</si>
  <si>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</si>
  <si>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</si>
  <si>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</si>
  <si>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</si>
  <si>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</si>
  <si>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</si>
  <si>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</si>
  <si>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</si>
  <si>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</si>
  <si>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</si>
  <si>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</si>
  <si>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</si>
  <si>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</si>
  <si>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</si>
  <si>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</si>
  <si>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</si>
  <si>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</si>
  <si>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</si>
  <si>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</si>
  <si>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</si>
  <si>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</si>
  <si>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</si>
  <si>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</si>
  <si>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</si>
  <si>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</si>
  <si>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</si>
  <si>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</si>
  <si>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</si>
  <si>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</si>
  <si>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</si>
  <si>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</si>
  <si>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</si>
  <si>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</si>
  <si>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</si>
  <si>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</si>
  <si>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</si>
  <si>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</si>
  <si>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</si>
  <si>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</si>
  <si>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</si>
  <si>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</si>
  <si>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</si>
  <si>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</si>
  <si>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</si>
  <si>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</si>
  <si>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</si>
  <si>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</si>
  <si>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</si>
  <si>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</si>
  <si>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</si>
  <si>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</si>
  <si>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</si>
  <si>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</si>
  <si>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</si>
  <si>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</si>
  <si>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</si>
  <si>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</si>
  <si>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</si>
  <si>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</si>
  <si>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</si>
  <si>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</si>
  <si>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</si>
  <si>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</si>
  <si>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</si>
  <si>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</si>
  <si>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</si>
  <si>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</si>
  <si>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</si>
  <si>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</si>
  <si>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</si>
  <si>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</si>
  <si>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</si>
  <si>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</si>
  <si>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</si>
  <si>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</si>
  <si>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</si>
  <si>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</si>
  <si>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</si>
  <si>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</si>
  <si>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</si>
  <si>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</si>
  <si>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</si>
  <si>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</si>
  <si>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</si>
  <si>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</si>
  <si>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</si>
  <si>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</si>
  <si>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</si>
  <si>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</si>
  <si>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</si>
  <si>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</si>
  <si>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</si>
  <si>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</si>
  <si>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</si>
  <si>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</si>
  <si>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</si>
  <si>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</si>
  <si>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</si>
  <si>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</si>
  <si>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</si>
  <si>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</si>
  <si>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</si>
  <si>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</si>
  <si>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</si>
  <si>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</si>
  <si>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</si>
  <si>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</si>
  <si>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</si>
  <si>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</si>
  <si>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</si>
  <si>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</si>
  <si>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</si>
  <si>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</si>
  <si>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</si>
  <si>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</si>
  <si>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</si>
  <si>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</si>
  <si>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</si>
  <si>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</si>
  <si>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</si>
  <si>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</si>
  <si>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</si>
  <si>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</si>
  <si>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</si>
  <si>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</si>
  <si>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</si>
  <si>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</si>
  <si>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</si>
  <si>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</si>
  <si>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</si>
  <si>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</si>
  <si>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</si>
  <si>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</si>
  <si>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</si>
  <si>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</si>
  <si>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</si>
  <si>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</si>
  <si>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</si>
  <si>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</si>
  <si>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</si>
  <si>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</si>
  <si>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</si>
  <si>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</si>
  <si>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</si>
  <si>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</si>
  <si>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</si>
  <si>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</si>
  <si>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</si>
  <si>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</si>
  <si>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</si>
  <si>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</si>
  <si>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</si>
  <si>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</si>
  <si>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</si>
  <si>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</si>
  <si>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</si>
  <si>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</si>
  <si>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</si>
  <si>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</si>
  <si>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</si>
  <si>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</si>
  <si>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</si>
  <si>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</si>
  <si>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</si>
  <si>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</si>
  <si>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</si>
  <si>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</si>
  <si>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</si>
  <si>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</si>
  <si>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</si>
  <si>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</si>
  <si>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</si>
  <si>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</si>
  <si>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</si>
  <si>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</si>
  <si>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</si>
  <si>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</si>
  <si>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</si>
  <si>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</si>
  <si>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</si>
  <si>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</si>
  <si>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</si>
  <si>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</si>
  <si>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</si>
  <si>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</si>
  <si>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</si>
  <si>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</si>
  <si>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</si>
  <si>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</si>
  <si>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</si>
  <si>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</si>
  <si>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</si>
  <si>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</si>
  <si>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</si>
  <si>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</si>
  <si>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</si>
  <si>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</si>
  <si>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</si>
  <si>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</si>
  <si>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</si>
  <si>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</si>
  <si>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</si>
  <si>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</si>
  <si>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</si>
  <si>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</si>
  <si>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</si>
  <si>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</si>
  <si>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</si>
  <si>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</si>
  <si>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</si>
  <si>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</si>
  <si>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</si>
  <si>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</si>
  <si>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</si>
  <si>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</si>
  <si>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</si>
  <si>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</si>
  <si>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</si>
  <si>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</si>
  <si>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</si>
  <si>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</si>
  <si>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</si>
  <si>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</si>
  <si>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</si>
  <si>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</si>
  <si>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</si>
  <si>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</si>
  <si>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</si>
  <si>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</si>
  <si>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</si>
  <si>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</si>
  <si>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</si>
  <si>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</si>
  <si>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</si>
  <si>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</si>
  <si>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</si>
  <si>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</si>
  <si>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</si>
  <si>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</si>
  <si>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</si>
  <si>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</si>
  <si>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</si>
  <si>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</si>
  <si>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</si>
  <si>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</si>
  <si>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</si>
  <si>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</si>
  <si>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</si>
  <si>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</si>
  <si>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</si>
  <si>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</si>
  <si>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</si>
  <si>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</si>
  <si>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</si>
  <si>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</si>
  <si>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</si>
  <si>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</si>
  <si>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</si>
  <si>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</si>
  <si>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</si>
  <si>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</si>
  <si>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</si>
  <si>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</si>
  <si>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</si>
  <si>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</si>
  <si>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</si>
  <si>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</si>
  <si>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</si>
  <si>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</si>
  <si>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</si>
  <si>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</si>
  <si>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</si>
  <si>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</si>
  <si>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</si>
  <si>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</si>
  <si>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</si>
  <si>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</si>
  <si>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</si>
  <si>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</si>
  <si>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</si>
  <si>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</si>
  <si>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</si>
  <si>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</si>
  <si>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</si>
  <si>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</si>
  <si>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</si>
  <si>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</si>
  <si>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</si>
  <si>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</si>
  <si>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</si>
  <si>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</si>
  <si>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</si>
  <si>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</si>
  <si>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</si>
  <si>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</si>
  <si>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</si>
  <si>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2019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</si>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</sst>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4" borderId="25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5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3" fontId="2" fillId="4" borderId="9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2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Normal="100" workbookViewId="0">
      <selection activeCell="A4" sqref="A4:G4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41" t="s">
        <v>120</v>
      </c>
      <c r="B1" s="242"/>
      <c r="C1" s="242"/>
      <c r="D1" s="242"/>
      <c r="E1" s="242"/>
      <c r="F1" s="242"/>
      <c r="G1" s="243"/>
      <c r="H1" s="38"/>
      <c r="I1" s="38"/>
    </row>
    <row r="2" spans="1:9" x14ac:dyDescent="0.25">
      <c r="A2" s="244" t="s">
        <v>0</v>
      </c>
      <c r="B2" s="245"/>
      <c r="C2" s="245"/>
      <c r="D2" s="245"/>
      <c r="E2" s="245"/>
      <c r="F2" s="245"/>
      <c r="G2" s="246"/>
      <c r="H2" s="38"/>
      <c r="I2" s="38"/>
    </row>
    <row r="3" spans="1:9" x14ac:dyDescent="0.25">
      <c r="A3" s="244" t="s">
        <v>533</v>
      </c>
      <c r="B3" s="245"/>
      <c r="C3" s="245"/>
      <c r="D3" s="245"/>
      <c r="E3" s="245"/>
      <c r="F3" s="245"/>
      <c r="G3" s="246"/>
      <c r="H3" s="38"/>
      <c r="I3" s="38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9"/>
      <c r="H4" s="38"/>
      <c r="I4" s="38"/>
    </row>
    <row r="5" spans="1:9" ht="15.75" thickBot="1" x14ac:dyDescent="0.3">
      <c r="A5" s="175" t="s">
        <v>429</v>
      </c>
      <c r="B5" s="174">
        <v>2020</v>
      </c>
      <c r="C5" s="174">
        <v>2019</v>
      </c>
      <c r="D5" s="258" t="s">
        <v>429</v>
      </c>
      <c r="E5" s="259"/>
      <c r="F5" s="174">
        <v>2020</v>
      </c>
      <c r="G5" s="174">
        <v>2019</v>
      </c>
      <c r="H5" s="38"/>
      <c r="I5" s="38"/>
    </row>
    <row r="6" spans="1:9" x14ac:dyDescent="0.25">
      <c r="A6" s="40" t="s">
        <v>3</v>
      </c>
      <c r="B6" s="41"/>
      <c r="C6" s="41"/>
      <c r="D6" s="254" t="s">
        <v>4</v>
      </c>
      <c r="E6" s="255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50" t="s">
        <v>6</v>
      </c>
      <c r="E7" s="251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19275041.530000001</v>
      </c>
      <c r="C8" s="41">
        <f>SUM(C9:C15)</f>
        <v>11017213.18</v>
      </c>
      <c r="D8" s="252" t="s">
        <v>8</v>
      </c>
      <c r="E8" s="253"/>
      <c r="F8" s="41">
        <f>SUM(F9:F17)</f>
        <v>1222381.0299999998</v>
      </c>
      <c r="G8" s="41">
        <f>SUM(G9:G17)</f>
        <v>4238046.2</v>
      </c>
      <c r="H8" s="38"/>
      <c r="I8" s="38"/>
    </row>
    <row r="9" spans="1:9" ht="15" customHeight="1" x14ac:dyDescent="0.25">
      <c r="A9" s="42" t="s">
        <v>9</v>
      </c>
      <c r="B9" s="26">
        <v>14942.83</v>
      </c>
      <c r="C9" s="26">
        <v>19838.32</v>
      </c>
      <c r="D9" s="252" t="s">
        <v>10</v>
      </c>
      <c r="E9" s="253"/>
      <c r="F9" s="26">
        <v>391261.24</v>
      </c>
      <c r="G9" s="26">
        <v>384971.07</v>
      </c>
      <c r="H9" s="38"/>
      <c r="I9" s="38"/>
    </row>
    <row r="10" spans="1:9" ht="15" customHeight="1" x14ac:dyDescent="0.25">
      <c r="A10" s="42" t="s">
        <v>11</v>
      </c>
      <c r="B10" s="26">
        <v>19247415.100000001</v>
      </c>
      <c r="C10" s="26">
        <v>10984691.26</v>
      </c>
      <c r="D10" s="252" t="s">
        <v>12</v>
      </c>
      <c r="E10" s="253"/>
      <c r="F10" s="26">
        <v>400431.6</v>
      </c>
      <c r="G10" s="26">
        <v>2288154.3199999998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52" t="s">
        <v>14</v>
      </c>
      <c r="E11" s="253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52" t="s">
        <v>16</v>
      </c>
      <c r="E12" s="253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52" t="s">
        <v>18</v>
      </c>
      <c r="E13" s="253"/>
      <c r="F13" s="26">
        <v>7.07</v>
      </c>
      <c r="G13" s="26">
        <v>7.47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52" t="s">
        <v>20</v>
      </c>
      <c r="E14" s="253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52" t="s">
        <v>22</v>
      </c>
      <c r="E15" s="253"/>
      <c r="F15" s="26">
        <v>224161.22</v>
      </c>
      <c r="G15" s="26">
        <v>826761.56</v>
      </c>
      <c r="H15" s="38"/>
      <c r="I15" s="38"/>
    </row>
    <row r="16" spans="1:9" ht="24" x14ac:dyDescent="0.25">
      <c r="A16" s="25" t="s">
        <v>23</v>
      </c>
      <c r="B16" s="41">
        <f>SUM(B17:B23)</f>
        <v>505101.99000000005</v>
      </c>
      <c r="C16" s="41">
        <f>SUM(C17:C23)</f>
        <v>503475.24999999994</v>
      </c>
      <c r="D16" s="252" t="s">
        <v>24</v>
      </c>
      <c r="E16" s="253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52" t="s">
        <v>26</v>
      </c>
      <c r="E17" s="253"/>
      <c r="F17" s="26">
        <v>206519.9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52" t="s">
        <v>28</v>
      </c>
      <c r="E18" s="253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343568.78</v>
      </c>
      <c r="C19" s="26">
        <v>341942.04</v>
      </c>
      <c r="D19" s="252" t="s">
        <v>30</v>
      </c>
      <c r="E19" s="253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52" t="s">
        <v>32</v>
      </c>
      <c r="E20" s="253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52" t="s">
        <v>34</v>
      </c>
      <c r="E21" s="253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52" t="s">
        <v>36</v>
      </c>
      <c r="E22" s="253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52" t="s">
        <v>38</v>
      </c>
      <c r="E23" s="253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3000</v>
      </c>
      <c r="C24" s="41">
        <f>SUM(C25:C29)</f>
        <v>3000</v>
      </c>
      <c r="D24" s="252" t="s">
        <v>40</v>
      </c>
      <c r="E24" s="253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3000</v>
      </c>
      <c r="C25" s="26">
        <v>3000</v>
      </c>
      <c r="D25" s="252" t="s">
        <v>42</v>
      </c>
      <c r="E25" s="253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52" t="s">
        <v>44</v>
      </c>
      <c r="E26" s="253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52" t="s">
        <v>46</v>
      </c>
      <c r="E27" s="253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52" t="s">
        <v>48</v>
      </c>
      <c r="E28" s="253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52" t="s">
        <v>50</v>
      </c>
      <c r="E29" s="253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52" t="s">
        <v>52</v>
      </c>
      <c r="E30" s="253"/>
      <c r="F30" s="41">
        <f>+F32</f>
        <v>2524987.31</v>
      </c>
      <c r="G30" s="41">
        <f>+G32</f>
        <v>815179.97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52" t="s">
        <v>54</v>
      </c>
      <c r="E31" s="253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52" t="s">
        <v>56</v>
      </c>
      <c r="E32" s="253"/>
      <c r="F32" s="26">
        <v>2524987.31</v>
      </c>
      <c r="G32" s="26">
        <v>815179.97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52" t="s">
        <v>58</v>
      </c>
      <c r="E33" s="253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52" t="s">
        <v>60</v>
      </c>
      <c r="E34" s="253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52" t="s">
        <v>62</v>
      </c>
      <c r="E35" s="253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52" t="s">
        <v>64</v>
      </c>
      <c r="E36" s="253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52" t="s">
        <v>66</v>
      </c>
      <c r="E37" s="253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52" t="s">
        <v>68</v>
      </c>
      <c r="E38" s="253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52" t="s">
        <v>70</v>
      </c>
      <c r="E39" s="253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52" t="s">
        <v>72</v>
      </c>
      <c r="E40" s="253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52" t="s">
        <v>74</v>
      </c>
      <c r="E41" s="253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52" t="s">
        <v>76</v>
      </c>
      <c r="E42" s="253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52" t="s">
        <v>78</v>
      </c>
      <c r="E43" s="253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56" t="s">
        <v>80</v>
      </c>
      <c r="E44" s="257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52"/>
      <c r="E45" s="253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19791782.41</v>
      </c>
      <c r="C46" s="41">
        <f>+C8+C16+C24+C30+C36+C37+C40</f>
        <v>11532327.32</v>
      </c>
      <c r="D46" s="250" t="s">
        <v>82</v>
      </c>
      <c r="E46" s="251"/>
      <c r="F46" s="41">
        <f>+F41+F37+F30+F25+F22+F18+F8</f>
        <v>3884374</v>
      </c>
      <c r="G46" s="41">
        <f>+G41+G37+G30+G25+G22+G18+G8</f>
        <v>5190231.83</v>
      </c>
      <c r="H46" s="38"/>
      <c r="I46" s="38"/>
    </row>
    <row r="47" spans="1:9" x14ac:dyDescent="0.25">
      <c r="A47" s="40"/>
      <c r="B47" s="26"/>
      <c r="C47" s="26"/>
      <c r="D47" s="252"/>
      <c r="E47" s="253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50" t="s">
        <v>84</v>
      </c>
      <c r="E48" s="251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52" t="s">
        <v>86</v>
      </c>
      <c r="E49" s="253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52" t="s">
        <v>88</v>
      </c>
      <c r="E50" s="253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52" t="s">
        <v>90</v>
      </c>
      <c r="E51" s="253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22650541.510000002</v>
      </c>
      <c r="C52" s="26">
        <v>22629943.129999999</v>
      </c>
      <c r="D52" s="252" t="s">
        <v>92</v>
      </c>
      <c r="E52" s="253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66990.03</v>
      </c>
      <c r="C53" s="26">
        <v>66990.03</v>
      </c>
      <c r="D53" s="252" t="s">
        <v>94</v>
      </c>
      <c r="E53" s="253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0</v>
      </c>
      <c r="C54" s="26">
        <v>0</v>
      </c>
      <c r="D54" s="252" t="s">
        <v>96</v>
      </c>
      <c r="E54" s="253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50"/>
      <c r="E55" s="251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50" t="s">
        <v>99</v>
      </c>
      <c r="E56" s="251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52"/>
      <c r="E57" s="253"/>
      <c r="F57" s="26"/>
      <c r="G57" s="26"/>
      <c r="H57" s="38"/>
      <c r="I57" s="38"/>
    </row>
    <row r="58" spans="1:9" x14ac:dyDescent="0.25">
      <c r="A58" s="42"/>
      <c r="B58" s="26"/>
      <c r="C58" s="26"/>
      <c r="D58" s="250" t="s">
        <v>101</v>
      </c>
      <c r="E58" s="251"/>
      <c r="F58" s="41">
        <f>+F56+F46</f>
        <v>3928360.5</v>
      </c>
      <c r="G58" s="41">
        <f>+G56+G46</f>
        <v>5234218.33</v>
      </c>
      <c r="H58" s="38"/>
      <c r="I58" s="38"/>
    </row>
    <row r="59" spans="1:9" ht="24" x14ac:dyDescent="0.25">
      <c r="A59" s="40" t="s">
        <v>102</v>
      </c>
      <c r="B59" s="41">
        <f>SUM(B49:B58)</f>
        <v>22717531.540000003</v>
      </c>
      <c r="C59" s="41">
        <f>SUM(C49:C58)</f>
        <v>22696933.16</v>
      </c>
      <c r="D59" s="252"/>
      <c r="E59" s="253"/>
      <c r="F59" s="26"/>
      <c r="G59" s="26"/>
      <c r="H59" s="38"/>
      <c r="I59" s="38"/>
    </row>
    <row r="60" spans="1:9" x14ac:dyDescent="0.25">
      <c r="A60" s="42"/>
      <c r="B60" s="26"/>
      <c r="C60" s="26"/>
      <c r="D60" s="250" t="s">
        <v>103</v>
      </c>
      <c r="E60" s="251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42509313.950000003</v>
      </c>
      <c r="C61" s="41">
        <f>+C59+C46</f>
        <v>34229260.480000004</v>
      </c>
      <c r="D61" s="252"/>
      <c r="E61" s="253"/>
      <c r="F61" s="26"/>
      <c r="G61" s="26"/>
      <c r="H61" s="38"/>
      <c r="I61" s="38"/>
    </row>
    <row r="62" spans="1:9" x14ac:dyDescent="0.25">
      <c r="A62" s="42"/>
      <c r="B62" s="26"/>
      <c r="C62" s="26"/>
      <c r="D62" s="250" t="s">
        <v>105</v>
      </c>
      <c r="E62" s="251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52" t="s">
        <v>106</v>
      </c>
      <c r="E63" s="253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52" t="s">
        <v>107</v>
      </c>
      <c r="E64" s="253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52" t="s">
        <v>108</v>
      </c>
      <c r="E65" s="253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52"/>
      <c r="E66" s="253"/>
      <c r="F66" s="26"/>
      <c r="G66" s="26"/>
      <c r="H66" s="38"/>
      <c r="I66" s="38"/>
    </row>
    <row r="67" spans="1:9" x14ac:dyDescent="0.25">
      <c r="A67" s="42"/>
      <c r="B67" s="26"/>
      <c r="C67" s="26"/>
      <c r="D67" s="250" t="s">
        <v>109</v>
      </c>
      <c r="E67" s="251"/>
      <c r="F67" s="41">
        <f>+F68+F69</f>
        <v>21662767.960000001</v>
      </c>
      <c r="G67" s="41">
        <f>+G68+G69</f>
        <v>12076856.66</v>
      </c>
      <c r="H67" s="38"/>
      <c r="I67" s="38"/>
    </row>
    <row r="68" spans="1:9" x14ac:dyDescent="0.25">
      <c r="A68" s="42"/>
      <c r="B68" s="26"/>
      <c r="C68" s="26"/>
      <c r="D68" s="252" t="s">
        <v>110</v>
      </c>
      <c r="E68" s="253"/>
      <c r="F68" s="26">
        <v>9248816.4199999999</v>
      </c>
      <c r="G68" s="26">
        <v>6961412.3899999997</v>
      </c>
      <c r="H68" s="38"/>
      <c r="I68" s="38"/>
    </row>
    <row r="69" spans="1:9" x14ac:dyDescent="0.25">
      <c r="A69" s="42"/>
      <c r="B69" s="26"/>
      <c r="C69" s="26"/>
      <c r="D69" s="252" t="s">
        <v>111</v>
      </c>
      <c r="E69" s="253"/>
      <c r="F69" s="26">
        <v>12413951.539999999</v>
      </c>
      <c r="G69" s="26">
        <v>5115444.2699999996</v>
      </c>
      <c r="H69" s="38"/>
      <c r="I69" s="38"/>
    </row>
    <row r="70" spans="1:9" x14ac:dyDescent="0.25">
      <c r="A70" s="42"/>
      <c r="B70" s="26"/>
      <c r="C70" s="26"/>
      <c r="D70" s="252" t="s">
        <v>112</v>
      </c>
      <c r="E70" s="253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52" t="s">
        <v>113</v>
      </c>
      <c r="E71" s="253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52" t="s">
        <v>114</v>
      </c>
      <c r="E72" s="253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52"/>
      <c r="E73" s="253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50" t="s">
        <v>115</v>
      </c>
      <c r="E74" s="251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52" t="s">
        <v>116</v>
      </c>
      <c r="E75" s="253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52" t="s">
        <v>117</v>
      </c>
      <c r="E76" s="253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50" t="s">
        <v>118</v>
      </c>
      <c r="E78" s="251"/>
      <c r="F78" s="41">
        <f>+F62+F67+F74</f>
        <v>38580953.450000003</v>
      </c>
      <c r="G78" s="41">
        <f>+G62+G67+G74</f>
        <v>28995042.149999999</v>
      </c>
      <c r="H78" s="38"/>
      <c r="I78" s="38"/>
    </row>
    <row r="79" spans="1:9" x14ac:dyDescent="0.25">
      <c r="A79" s="42"/>
      <c r="B79" s="26"/>
      <c r="C79" s="26"/>
      <c r="D79" s="252"/>
      <c r="E79" s="253"/>
      <c r="F79" s="41"/>
      <c r="G79" s="41"/>
      <c r="H79" s="38"/>
      <c r="I79" s="38"/>
    </row>
    <row r="80" spans="1:9" x14ac:dyDescent="0.25">
      <c r="A80" s="42"/>
      <c r="B80" s="26"/>
      <c r="C80" s="26"/>
      <c r="D80" s="250" t="s">
        <v>119</v>
      </c>
      <c r="E80" s="251"/>
      <c r="F80" s="41">
        <f>+F58+F78</f>
        <v>42509313.950000003</v>
      </c>
      <c r="G80" s="41">
        <f>+G58+G78</f>
        <v>34229260.479999997</v>
      </c>
      <c r="H80" s="38"/>
      <c r="I80" s="38"/>
    </row>
    <row r="81" spans="1:9" ht="15.75" thickBot="1" x14ac:dyDescent="0.3">
      <c r="A81" s="46"/>
      <c r="B81" s="47"/>
      <c r="C81" s="47"/>
      <c r="D81" s="256"/>
      <c r="E81" s="257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38" t="s">
        <v>430</v>
      </c>
      <c r="B83" s="238"/>
      <c r="C83" s="238"/>
      <c r="D83" s="238"/>
      <c r="E83" s="238"/>
      <c r="F83" s="238"/>
      <c r="G83" s="238"/>
      <c r="H83" s="238"/>
      <c r="I83" s="238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39"/>
      <c r="C87" s="239"/>
      <c r="D87" s="29"/>
      <c r="E87" s="52"/>
      <c r="F87" s="52"/>
      <c r="H87" s="29"/>
      <c r="I87" s="29"/>
    </row>
    <row r="88" spans="1:9" x14ac:dyDescent="0.25">
      <c r="A88" s="32"/>
      <c r="B88" s="240" t="s">
        <v>522</v>
      </c>
      <c r="C88" s="240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37" t="s">
        <v>517</v>
      </c>
      <c r="C89" s="237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244" t="s">
        <v>121</v>
      </c>
      <c r="B2" s="245"/>
      <c r="C2" s="245"/>
      <c r="D2" s="245"/>
      <c r="E2" s="245"/>
      <c r="F2" s="245"/>
      <c r="G2" s="245"/>
      <c r="H2" s="245"/>
      <c r="I2" s="246"/>
    </row>
    <row r="3" spans="1:9" x14ac:dyDescent="0.25">
      <c r="A3" s="244" t="str">
        <f>+'FORMATO 1'!A3</f>
        <v>del 01 de enero al 30 de septiembre de 2020</v>
      </c>
      <c r="B3" s="245"/>
      <c r="C3" s="245"/>
      <c r="D3" s="245"/>
      <c r="E3" s="245"/>
      <c r="F3" s="245"/>
      <c r="G3" s="245"/>
      <c r="H3" s="245"/>
      <c r="I3" s="246"/>
    </row>
    <row r="4" spans="1:9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9"/>
    </row>
    <row r="5" spans="1:9" ht="24" customHeight="1" x14ac:dyDescent="0.25">
      <c r="A5" s="244" t="s">
        <v>122</v>
      </c>
      <c r="B5" s="246"/>
      <c r="C5" s="172" t="s">
        <v>123</v>
      </c>
      <c r="D5" s="264" t="s">
        <v>124</v>
      </c>
      <c r="E5" s="264" t="s">
        <v>125</v>
      </c>
      <c r="F5" s="264" t="s">
        <v>126</v>
      </c>
      <c r="G5" s="173" t="s">
        <v>127</v>
      </c>
      <c r="H5" s="264" t="s">
        <v>129</v>
      </c>
      <c r="I5" s="264" t="s">
        <v>130</v>
      </c>
    </row>
    <row r="6" spans="1:9" ht="70.5" customHeight="1" thickBot="1" x14ac:dyDescent="0.3">
      <c r="A6" s="247"/>
      <c r="B6" s="249"/>
      <c r="C6" s="174" t="s">
        <v>529</v>
      </c>
      <c r="D6" s="265"/>
      <c r="E6" s="265"/>
      <c r="F6" s="265"/>
      <c r="G6" s="174" t="s">
        <v>128</v>
      </c>
      <c r="H6" s="265"/>
      <c r="I6" s="265"/>
    </row>
    <row r="7" spans="1:9" x14ac:dyDescent="0.25">
      <c r="A7" s="268"/>
      <c r="B7" s="269"/>
      <c r="C7" s="57"/>
      <c r="D7" s="57"/>
      <c r="E7" s="57"/>
      <c r="F7" s="57"/>
      <c r="G7" s="57"/>
      <c r="H7" s="57"/>
      <c r="I7" s="57"/>
    </row>
    <row r="8" spans="1:9" x14ac:dyDescent="0.25">
      <c r="A8" s="270" t="s">
        <v>131</v>
      </c>
      <c r="B8" s="271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70" t="s">
        <v>132</v>
      </c>
      <c r="B9" s="271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2" t="s">
        <v>136</v>
      </c>
      <c r="B13" s="273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70" t="s">
        <v>140</v>
      </c>
      <c r="B17" s="271"/>
      <c r="C17" s="41">
        <v>5234218.33</v>
      </c>
      <c r="D17" s="41">
        <v>0</v>
      </c>
      <c r="E17" s="41">
        <v>0</v>
      </c>
      <c r="F17" s="41">
        <v>0</v>
      </c>
      <c r="G17" s="41">
        <f>+'FORMATO 1'!F58</f>
        <v>3928360.5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50" t="s">
        <v>141</v>
      </c>
      <c r="B19" s="251"/>
      <c r="C19" s="41">
        <f>+C8+C17</f>
        <v>5234218.33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3928360.5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70"/>
      <c r="B20" s="271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70" t="s">
        <v>519</v>
      </c>
      <c r="B21" s="271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74" t="s">
        <v>142</v>
      </c>
      <c r="B22" s="275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74" t="s">
        <v>143</v>
      </c>
      <c r="B23" s="275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74" t="s">
        <v>144</v>
      </c>
      <c r="B24" s="275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66"/>
      <c r="B25" s="267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70" t="s">
        <v>145</v>
      </c>
      <c r="B26" s="271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74" t="s">
        <v>146</v>
      </c>
      <c r="B27" s="275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74" t="s">
        <v>147</v>
      </c>
      <c r="B28" s="275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74" t="s">
        <v>148</v>
      </c>
      <c r="B29" s="275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79"/>
      <c r="B30" s="280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81" t="s">
        <v>149</v>
      </c>
      <c r="B32" s="282"/>
      <c r="C32" s="65" t="s">
        <v>150</v>
      </c>
      <c r="D32" s="65" t="s">
        <v>152</v>
      </c>
      <c r="E32" s="65" t="s">
        <v>155</v>
      </c>
      <c r="F32" s="276" t="s">
        <v>157</v>
      </c>
      <c r="G32" s="65" t="s">
        <v>158</v>
      </c>
      <c r="H32" s="64"/>
      <c r="I32" s="64"/>
    </row>
    <row r="33" spans="1:10" x14ac:dyDescent="0.25">
      <c r="A33" s="283"/>
      <c r="B33" s="284"/>
      <c r="C33" s="55" t="s">
        <v>151</v>
      </c>
      <c r="D33" s="55" t="s">
        <v>153</v>
      </c>
      <c r="E33" s="55" t="s">
        <v>156</v>
      </c>
      <c r="F33" s="277"/>
      <c r="G33" s="55" t="s">
        <v>159</v>
      </c>
      <c r="H33" s="64"/>
      <c r="I33" s="64"/>
    </row>
    <row r="34" spans="1:10" ht="15.75" thickBot="1" x14ac:dyDescent="0.3">
      <c r="A34" s="285"/>
      <c r="B34" s="286"/>
      <c r="C34" s="66"/>
      <c r="D34" s="56" t="s">
        <v>154</v>
      </c>
      <c r="E34" s="66"/>
      <c r="F34" s="278"/>
      <c r="G34" s="66"/>
      <c r="H34" s="64"/>
      <c r="I34" s="64"/>
    </row>
    <row r="35" spans="1:10" ht="29.25" customHeight="1" x14ac:dyDescent="0.25">
      <c r="A35" s="254" t="s">
        <v>160</v>
      </c>
      <c r="B35" s="255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60" t="s">
        <v>430</v>
      </c>
      <c r="C40" s="260"/>
      <c r="D40" s="260"/>
      <c r="E40" s="260"/>
      <c r="F40" s="260"/>
      <c r="G40" s="260"/>
      <c r="H40" s="260"/>
      <c r="I40" s="260"/>
      <c r="J40" s="27"/>
    </row>
    <row r="41" spans="1:10" x14ac:dyDescent="0.25">
      <c r="A41" s="1"/>
      <c r="B41" s="260"/>
      <c r="C41" s="260"/>
      <c r="D41" s="260"/>
      <c r="E41" s="260"/>
      <c r="F41" s="260"/>
      <c r="G41" s="260"/>
      <c r="H41" s="260"/>
      <c r="I41" s="260"/>
      <c r="J41" s="178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61"/>
      <c r="D43" s="261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62" t="s">
        <v>522</v>
      </c>
      <c r="D44" s="262"/>
      <c r="E44" s="4"/>
      <c r="F44" s="262" t="s">
        <v>516</v>
      </c>
      <c r="G44" s="262"/>
      <c r="H44" s="262"/>
      <c r="I44" s="33"/>
      <c r="J44" s="29"/>
    </row>
    <row r="45" spans="1:10" x14ac:dyDescent="0.25">
      <c r="A45" s="1"/>
      <c r="B45" s="73"/>
      <c r="C45" s="263" t="s">
        <v>517</v>
      </c>
      <c r="D45" s="263"/>
      <c r="E45" s="74"/>
      <c r="F45" s="263" t="s">
        <v>518</v>
      </c>
      <c r="G45" s="263"/>
      <c r="H45" s="263"/>
      <c r="I45" s="33"/>
      <c r="J45" s="29"/>
    </row>
    <row r="46" spans="1:10" x14ac:dyDescent="0.25">
      <c r="A46" s="1"/>
      <c r="B46" s="263"/>
      <c r="C46" s="263"/>
      <c r="D46" s="22"/>
      <c r="E46" s="22"/>
      <c r="F46" s="263"/>
      <c r="G46" s="263"/>
      <c r="H46" s="263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topLeftCell="A13" zoomScale="115" zoomScaleNormal="115" workbookViewId="0">
      <selection activeCell="L7" sqref="L7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x14ac:dyDescent="0.25">
      <c r="A2" s="244" t="s">
        <v>164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x14ac:dyDescent="0.25">
      <c r="A3" s="244" t="str">
        <f>+'FORMATO 1'!A3</f>
        <v>del 01 de enero al 30 de septiembre de 2020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75" thickBot="1" x14ac:dyDescent="0.3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9"/>
    </row>
    <row r="5" spans="1:11" ht="108.75" thickBot="1" x14ac:dyDescent="0.3">
      <c r="A5" s="176" t="s">
        <v>165</v>
      </c>
      <c r="B5" s="174" t="s">
        <v>523</v>
      </c>
      <c r="C5" s="174" t="s">
        <v>166</v>
      </c>
      <c r="D5" s="174" t="s">
        <v>167</v>
      </c>
      <c r="E5" s="174" t="s">
        <v>168</v>
      </c>
      <c r="F5" s="174" t="s">
        <v>169</v>
      </c>
      <c r="G5" s="174" t="s">
        <v>170</v>
      </c>
      <c r="H5" s="174" t="s">
        <v>171</v>
      </c>
      <c r="I5" s="174" t="s">
        <v>530</v>
      </c>
      <c r="J5" s="174" t="s">
        <v>531</v>
      </c>
      <c r="K5" s="174" t="s">
        <v>532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38" t="s">
        <v>430</v>
      </c>
      <c r="C22" s="238"/>
      <c r="D22" s="238"/>
      <c r="E22" s="238"/>
      <c r="F22" s="238"/>
      <c r="G22" s="238"/>
      <c r="H22" s="238"/>
      <c r="I22" s="238"/>
      <c r="J22" s="238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61"/>
      <c r="D27" s="261"/>
      <c r="E27" s="4"/>
      <c r="F27" s="15"/>
      <c r="G27" s="15"/>
      <c r="H27" s="15"/>
      <c r="I27" s="29"/>
      <c r="J27" s="29"/>
    </row>
    <row r="28" spans="1:11" x14ac:dyDescent="0.25">
      <c r="B28" s="262" t="s">
        <v>522</v>
      </c>
      <c r="C28" s="262"/>
      <c r="D28" s="262"/>
      <c r="E28" s="262"/>
      <c r="F28" s="262" t="s">
        <v>516</v>
      </c>
      <c r="G28" s="262"/>
      <c r="H28" s="262"/>
      <c r="I28" s="33"/>
      <c r="J28" s="29"/>
    </row>
    <row r="29" spans="1:11" ht="15" customHeight="1" x14ac:dyDescent="0.25">
      <c r="B29" s="73"/>
      <c r="C29" s="263" t="s">
        <v>517</v>
      </c>
      <c r="D29" s="263"/>
      <c r="E29" s="74"/>
      <c r="F29" s="263" t="s">
        <v>518</v>
      </c>
      <c r="G29" s="263"/>
      <c r="H29" s="263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zoomScale="130" zoomScaleNormal="130" workbookViewId="0">
      <selection activeCell="F15" sqref="F15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41" t="s">
        <v>120</v>
      </c>
      <c r="B1" s="242"/>
      <c r="C1" s="242"/>
      <c r="D1" s="242"/>
      <c r="E1" s="242"/>
      <c r="F1" s="243"/>
    </row>
    <row r="2" spans="1:6" x14ac:dyDescent="0.25">
      <c r="A2" s="308" t="s">
        <v>183</v>
      </c>
      <c r="B2" s="309"/>
      <c r="C2" s="309"/>
      <c r="D2" s="309"/>
      <c r="E2" s="309"/>
      <c r="F2" s="310"/>
    </row>
    <row r="3" spans="1:6" x14ac:dyDescent="0.25">
      <c r="A3" s="308" t="str">
        <f>+'FORMATO 1'!A3</f>
        <v>del 01 de enero al 30 de septiembre de 2020</v>
      </c>
      <c r="B3" s="309"/>
      <c r="C3" s="309"/>
      <c r="D3" s="309"/>
      <c r="E3" s="309"/>
      <c r="F3" s="310"/>
    </row>
    <row r="4" spans="1:6" ht="15.75" thickBot="1" x14ac:dyDescent="0.3">
      <c r="A4" s="311" t="s">
        <v>1</v>
      </c>
      <c r="B4" s="312"/>
      <c r="C4" s="312"/>
      <c r="D4" s="312"/>
      <c r="E4" s="312"/>
      <c r="F4" s="313"/>
    </row>
    <row r="5" spans="1:6" x14ac:dyDescent="0.25">
      <c r="A5" s="301" t="s">
        <v>2</v>
      </c>
      <c r="B5" s="302"/>
      <c r="C5" s="303"/>
      <c r="D5" s="177" t="s">
        <v>184</v>
      </c>
      <c r="E5" s="307" t="s">
        <v>186</v>
      </c>
      <c r="F5" s="177" t="s">
        <v>187</v>
      </c>
    </row>
    <row r="6" spans="1:6" ht="24.75" customHeight="1" thickBot="1" x14ac:dyDescent="0.3">
      <c r="A6" s="304"/>
      <c r="B6" s="305"/>
      <c r="C6" s="306"/>
      <c r="D6" s="174" t="s">
        <v>185</v>
      </c>
      <c r="E6" s="265"/>
      <c r="F6" s="174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50" t="s">
        <v>189</v>
      </c>
      <c r="B8" s="294"/>
      <c r="C8" s="251"/>
      <c r="D8" s="82">
        <f>+D9+D10+D11</f>
        <v>83042151.030000001</v>
      </c>
      <c r="E8" s="82">
        <f t="shared" ref="E8" si="0">+E9+E10+E11</f>
        <v>61150085.210000001</v>
      </c>
      <c r="F8" s="82">
        <f>+F9+F10+F11</f>
        <v>61150083.630000003</v>
      </c>
    </row>
    <row r="9" spans="1:6" x14ac:dyDescent="0.25">
      <c r="A9" s="79"/>
      <c r="B9" s="287" t="s">
        <v>190</v>
      </c>
      <c r="C9" s="253"/>
      <c r="D9" s="83">
        <v>83042151.030000001</v>
      </c>
      <c r="E9" s="83">
        <v>61150085.210000001</v>
      </c>
      <c r="F9" s="83">
        <v>61150083.630000003</v>
      </c>
    </row>
    <row r="10" spans="1:6" x14ac:dyDescent="0.25">
      <c r="A10" s="79"/>
      <c r="B10" s="338" t="s">
        <v>191</v>
      </c>
      <c r="C10" s="339"/>
      <c r="D10" s="83">
        <v>0</v>
      </c>
      <c r="E10" s="83">
        <v>0</v>
      </c>
      <c r="F10" s="83">
        <v>0</v>
      </c>
    </row>
    <row r="11" spans="1:6" x14ac:dyDescent="0.25">
      <c r="A11" s="79"/>
      <c r="B11" s="287" t="s">
        <v>192</v>
      </c>
      <c r="C11" s="288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50" t="s">
        <v>520</v>
      </c>
      <c r="B13" s="294"/>
      <c r="C13" s="251"/>
      <c r="D13" s="82">
        <f>+D14+D15</f>
        <v>83042151.030000001</v>
      </c>
      <c r="E13" s="82">
        <f t="shared" ref="E13" si="1">+E14+E15</f>
        <v>51390248.119999997</v>
      </c>
      <c r="F13" s="82">
        <f>+F14+F15</f>
        <v>50795273.600000001</v>
      </c>
    </row>
    <row r="14" spans="1:6" ht="22.5" customHeight="1" x14ac:dyDescent="0.25">
      <c r="A14" s="79"/>
      <c r="B14" s="287" t="s">
        <v>193</v>
      </c>
      <c r="C14" s="288"/>
      <c r="D14" s="83">
        <v>83042151.030000001</v>
      </c>
      <c r="E14" s="83">
        <v>51390248.119999997</v>
      </c>
      <c r="F14" s="83">
        <v>50795273.600000001</v>
      </c>
    </row>
    <row r="15" spans="1:6" ht="23.25" customHeight="1" x14ac:dyDescent="0.25">
      <c r="A15" s="79"/>
      <c r="B15" s="287" t="s">
        <v>194</v>
      </c>
      <c r="C15" s="288"/>
      <c r="D15" s="83">
        <v>0</v>
      </c>
      <c r="E15" s="83">
        <v>0</v>
      </c>
      <c r="F15" s="83">
        <v>0</v>
      </c>
    </row>
    <row r="16" spans="1:6" x14ac:dyDescent="0.25">
      <c r="A16" s="79"/>
      <c r="B16" s="287"/>
      <c r="C16" s="288"/>
      <c r="D16" s="81"/>
      <c r="E16" s="81"/>
      <c r="F16" s="81"/>
    </row>
    <row r="17" spans="1:6" ht="23.25" customHeight="1" x14ac:dyDescent="0.25">
      <c r="A17" s="250" t="s">
        <v>195</v>
      </c>
      <c r="B17" s="294"/>
      <c r="C17" s="251"/>
      <c r="D17" s="82">
        <f>+D18+D19</f>
        <v>0</v>
      </c>
      <c r="E17" s="84">
        <f t="shared" ref="E17:F17" si="2">+E18+E19</f>
        <v>0</v>
      </c>
      <c r="F17" s="84">
        <f t="shared" si="2"/>
        <v>0</v>
      </c>
    </row>
    <row r="18" spans="1:6" ht="21" customHeight="1" x14ac:dyDescent="0.25">
      <c r="A18" s="79"/>
      <c r="B18" s="287" t="s">
        <v>196</v>
      </c>
      <c r="C18" s="288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287" t="s">
        <v>197</v>
      </c>
      <c r="C19" s="288"/>
      <c r="D19" s="86">
        <v>0</v>
      </c>
      <c r="E19" s="81">
        <v>0</v>
      </c>
      <c r="F19" s="81">
        <v>0</v>
      </c>
    </row>
    <row r="20" spans="1:6" x14ac:dyDescent="0.25">
      <c r="A20" s="79"/>
      <c r="B20" s="287"/>
      <c r="C20" s="288"/>
      <c r="D20" s="81"/>
      <c r="E20" s="81"/>
      <c r="F20" s="81"/>
    </row>
    <row r="21" spans="1:6" x14ac:dyDescent="0.25">
      <c r="A21" s="250" t="s">
        <v>198</v>
      </c>
      <c r="B21" s="294"/>
      <c r="C21" s="251"/>
      <c r="D21" s="82">
        <f>+D8-D13+D17</f>
        <v>0</v>
      </c>
      <c r="E21" s="82">
        <f t="shared" ref="E21:F21" si="3">+E8-E13+E17</f>
        <v>9759837.0900000036</v>
      </c>
      <c r="F21" s="82">
        <f t="shared" si="3"/>
        <v>10354810.030000001</v>
      </c>
    </row>
    <row r="22" spans="1:6" ht="26.25" customHeight="1" x14ac:dyDescent="0.25">
      <c r="A22" s="250" t="s">
        <v>199</v>
      </c>
      <c r="B22" s="294"/>
      <c r="C22" s="251"/>
      <c r="D22" s="82">
        <f>+D21-D11</f>
        <v>0</v>
      </c>
      <c r="E22" s="82">
        <f t="shared" ref="E22:F22" si="4">+E21-E11</f>
        <v>9759837.0900000036</v>
      </c>
      <c r="F22" s="82">
        <f t="shared" si="4"/>
        <v>10354810.030000001</v>
      </c>
    </row>
    <row r="23" spans="1:6" ht="20.25" customHeight="1" x14ac:dyDescent="0.25">
      <c r="A23" s="250" t="s">
        <v>200</v>
      </c>
      <c r="B23" s="294"/>
      <c r="C23" s="251"/>
      <c r="D23" s="82">
        <f>+D22-D17</f>
        <v>0</v>
      </c>
      <c r="E23" s="82">
        <f>+E22-E17</f>
        <v>9759837.0900000036</v>
      </c>
      <c r="F23" s="82">
        <f t="shared" ref="F23" si="5">+F22-F17</f>
        <v>10354810.030000001</v>
      </c>
    </row>
    <row r="24" spans="1:6" ht="15.75" thickBot="1" x14ac:dyDescent="0.3">
      <c r="A24" s="87"/>
      <c r="B24" s="297"/>
      <c r="C24" s="298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329" t="s">
        <v>201</v>
      </c>
      <c r="B26" s="330"/>
      <c r="C26" s="331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299"/>
      <c r="C27" s="300"/>
      <c r="D27" s="81"/>
      <c r="E27" s="81"/>
      <c r="F27" s="81"/>
    </row>
    <row r="28" spans="1:6" ht="22.5" customHeight="1" x14ac:dyDescent="0.25">
      <c r="A28" s="250" t="s">
        <v>204</v>
      </c>
      <c r="B28" s="294"/>
      <c r="C28" s="251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287" t="s">
        <v>205</v>
      </c>
      <c r="C29" s="288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87" t="s">
        <v>206</v>
      </c>
      <c r="C30" s="288"/>
      <c r="D30" s="81">
        <v>0</v>
      </c>
      <c r="E30" s="81">
        <v>0</v>
      </c>
      <c r="F30" s="81">
        <v>0</v>
      </c>
    </row>
    <row r="31" spans="1:6" x14ac:dyDescent="0.25">
      <c r="A31" s="79"/>
      <c r="B31" s="287"/>
      <c r="C31" s="288"/>
      <c r="D31" s="81"/>
      <c r="E31" s="81"/>
      <c r="F31" s="81"/>
    </row>
    <row r="32" spans="1:6" x14ac:dyDescent="0.25">
      <c r="A32" s="250" t="s">
        <v>207</v>
      </c>
      <c r="B32" s="294"/>
      <c r="C32" s="251"/>
      <c r="D32" s="82">
        <f>+D23+D28</f>
        <v>0</v>
      </c>
      <c r="E32" s="82">
        <f t="shared" ref="E32" si="6">+E23+E28</f>
        <v>9759837.0900000036</v>
      </c>
      <c r="F32" s="82">
        <f>+F23+F28</f>
        <v>10354810.030000001</v>
      </c>
    </row>
    <row r="33" spans="1:6" x14ac:dyDescent="0.25">
      <c r="A33" s="118"/>
      <c r="B33" s="289"/>
      <c r="C33" s="290"/>
      <c r="D33" s="119"/>
      <c r="E33" s="119"/>
      <c r="F33" s="119"/>
    </row>
    <row r="34" spans="1:6" x14ac:dyDescent="0.25">
      <c r="A34" s="64"/>
      <c r="B34" s="341"/>
      <c r="C34" s="341"/>
      <c r="D34" s="116"/>
      <c r="E34" s="116"/>
      <c r="F34" s="116"/>
    </row>
    <row r="35" spans="1:6" x14ac:dyDescent="0.25">
      <c r="A35" s="332" t="s">
        <v>201</v>
      </c>
      <c r="B35" s="333"/>
      <c r="C35" s="334"/>
      <c r="D35" s="295" t="s">
        <v>208</v>
      </c>
      <c r="E35" s="314" t="s">
        <v>186</v>
      </c>
      <c r="F35" s="120" t="s">
        <v>187</v>
      </c>
    </row>
    <row r="36" spans="1:6" x14ac:dyDescent="0.25">
      <c r="A36" s="335"/>
      <c r="B36" s="336"/>
      <c r="C36" s="337"/>
      <c r="D36" s="296"/>
      <c r="E36" s="315"/>
      <c r="F36" s="121" t="s">
        <v>203</v>
      </c>
    </row>
    <row r="37" spans="1:6" x14ac:dyDescent="0.25">
      <c r="A37" s="91"/>
      <c r="B37" s="287"/>
      <c r="C37" s="288"/>
      <c r="D37" s="92"/>
      <c r="E37" s="92"/>
      <c r="F37" s="92"/>
    </row>
    <row r="38" spans="1:6" x14ac:dyDescent="0.25">
      <c r="A38" s="272" t="s">
        <v>209</v>
      </c>
      <c r="B38" s="340"/>
      <c r="C38" s="273"/>
      <c r="D38" s="82">
        <f>+D39+D40</f>
        <v>0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91"/>
      <c r="B39" s="287" t="s">
        <v>210</v>
      </c>
      <c r="C39" s="288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287" t="s">
        <v>211</v>
      </c>
      <c r="C40" s="288"/>
      <c r="D40" s="83">
        <v>0</v>
      </c>
      <c r="E40" s="83">
        <v>0</v>
      </c>
      <c r="F40" s="83">
        <v>0</v>
      </c>
    </row>
    <row r="41" spans="1:6" x14ac:dyDescent="0.25">
      <c r="A41" s="272" t="s">
        <v>212</v>
      </c>
      <c r="B41" s="340"/>
      <c r="C41" s="273"/>
      <c r="D41" s="93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91"/>
      <c r="B42" s="287" t="s">
        <v>213</v>
      </c>
      <c r="C42" s="288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287" t="s">
        <v>214</v>
      </c>
      <c r="C43" s="288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16"/>
      <c r="B45" s="95"/>
      <c r="C45" s="93" t="s">
        <v>215</v>
      </c>
      <c r="D45" s="96">
        <f>+D38-D41</f>
        <v>0</v>
      </c>
      <c r="E45" s="96">
        <f t="shared" ref="E45:F45" si="9">+E38-E41</f>
        <v>0</v>
      </c>
      <c r="F45" s="96">
        <f t="shared" si="9"/>
        <v>0</v>
      </c>
    </row>
    <row r="46" spans="1:6" ht="15.75" thickBot="1" x14ac:dyDescent="0.3">
      <c r="A46" s="317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18" t="s">
        <v>201</v>
      </c>
      <c r="B48" s="319"/>
      <c r="C48" s="320"/>
      <c r="D48" s="90" t="s">
        <v>184</v>
      </c>
      <c r="E48" s="324" t="s">
        <v>186</v>
      </c>
      <c r="F48" s="90" t="s">
        <v>187</v>
      </c>
    </row>
    <row r="49" spans="1:6" ht="15.75" thickBot="1" x14ac:dyDescent="0.3">
      <c r="A49" s="321"/>
      <c r="B49" s="322"/>
      <c r="C49" s="323"/>
      <c r="D49" s="70" t="s">
        <v>202</v>
      </c>
      <c r="E49" s="325"/>
      <c r="F49" s="70" t="s">
        <v>203</v>
      </c>
    </row>
    <row r="50" spans="1:6" x14ac:dyDescent="0.25">
      <c r="A50" s="326"/>
      <c r="B50" s="327"/>
      <c r="C50" s="328"/>
      <c r="D50" s="92"/>
      <c r="E50" s="92"/>
      <c r="F50" s="92"/>
    </row>
    <row r="51" spans="1:6" ht="25.5" customHeight="1" x14ac:dyDescent="0.25">
      <c r="A51" s="91"/>
      <c r="B51" s="287" t="s">
        <v>216</v>
      </c>
      <c r="C51" s="253"/>
      <c r="D51" s="99">
        <f>+D9</f>
        <v>83042151.030000001</v>
      </c>
      <c r="E51" s="99">
        <f t="shared" ref="E51:F51" si="10">+E9</f>
        <v>61150085.210000001</v>
      </c>
      <c r="F51" s="99">
        <f t="shared" si="10"/>
        <v>61150083.630000003</v>
      </c>
    </row>
    <row r="52" spans="1:6" ht="21.75" customHeight="1" x14ac:dyDescent="0.25">
      <c r="A52" s="91"/>
      <c r="B52" s="287" t="s">
        <v>217</v>
      </c>
      <c r="C52" s="253"/>
      <c r="D52" s="99">
        <f>+D11</f>
        <v>0</v>
      </c>
      <c r="E52" s="99">
        <f t="shared" ref="E52:F52" si="11">+E11</f>
        <v>0</v>
      </c>
      <c r="F52" s="99">
        <f t="shared" si="11"/>
        <v>0</v>
      </c>
    </row>
    <row r="53" spans="1:6" ht="26.25" customHeight="1" x14ac:dyDescent="0.25">
      <c r="A53" s="91"/>
      <c r="B53" s="287" t="s">
        <v>210</v>
      </c>
      <c r="C53" s="253"/>
      <c r="D53" s="99">
        <f>+D39</f>
        <v>0</v>
      </c>
      <c r="E53" s="99">
        <f t="shared" ref="E53:F53" si="12">+E39</f>
        <v>0</v>
      </c>
      <c r="F53" s="99">
        <f t="shared" si="12"/>
        <v>0</v>
      </c>
    </row>
    <row r="54" spans="1:6" ht="21" customHeight="1" x14ac:dyDescent="0.25">
      <c r="A54" s="91"/>
      <c r="B54" s="287" t="s">
        <v>213</v>
      </c>
      <c r="C54" s="288"/>
      <c r="D54" s="92">
        <f>+D42</f>
        <v>0</v>
      </c>
      <c r="E54" s="92">
        <f t="shared" ref="E54:F54" si="13">+E42</f>
        <v>0</v>
      </c>
      <c r="F54" s="92">
        <f t="shared" si="13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287" t="s">
        <v>193</v>
      </c>
      <c r="C56" s="288"/>
      <c r="D56" s="99">
        <f>+D14</f>
        <v>83042151.030000001</v>
      </c>
      <c r="E56" s="99">
        <f t="shared" ref="E56:F56" si="14">+E14</f>
        <v>51390248.119999997</v>
      </c>
      <c r="F56" s="99">
        <f t="shared" si="14"/>
        <v>50795273.600000001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287" t="s">
        <v>196</v>
      </c>
      <c r="C58" s="288"/>
      <c r="D58" s="99">
        <f>+D18</f>
        <v>0</v>
      </c>
      <c r="E58" s="100">
        <f t="shared" ref="E58:F58" si="15">+E18</f>
        <v>0</v>
      </c>
      <c r="F58" s="100">
        <f t="shared" si="15"/>
        <v>0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50" t="s">
        <v>218</v>
      </c>
      <c r="B60" s="294"/>
      <c r="C60" s="251"/>
      <c r="D60" s="101">
        <f>+D51+D52-D56+D58</f>
        <v>0</v>
      </c>
      <c r="E60" s="101">
        <f t="shared" ref="E60:F60" si="16">+E51+E52-E56+E58</f>
        <v>9759837.0900000036</v>
      </c>
      <c r="F60" s="101">
        <f t="shared" si="16"/>
        <v>10354810.030000001</v>
      </c>
    </row>
    <row r="61" spans="1:6" ht="23.25" customHeight="1" x14ac:dyDescent="0.25">
      <c r="A61" s="250" t="s">
        <v>219</v>
      </c>
      <c r="B61" s="294"/>
      <c r="C61" s="251"/>
      <c r="D61" s="101">
        <f>+D60-D52</f>
        <v>0</v>
      </c>
      <c r="E61" s="101">
        <f t="shared" ref="E61:F61" si="17">+E60-E52</f>
        <v>9759837.0900000036</v>
      </c>
      <c r="F61" s="101">
        <f t="shared" si="17"/>
        <v>10354810.030000001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18" t="s">
        <v>201</v>
      </c>
      <c r="B64" s="319"/>
      <c r="C64" s="320"/>
      <c r="D64" s="324" t="s">
        <v>208</v>
      </c>
      <c r="E64" s="324" t="s">
        <v>186</v>
      </c>
      <c r="F64" s="90" t="s">
        <v>187</v>
      </c>
    </row>
    <row r="65" spans="1:9" ht="15.75" thickBot="1" x14ac:dyDescent="0.3">
      <c r="A65" s="321"/>
      <c r="B65" s="322"/>
      <c r="C65" s="323"/>
      <c r="D65" s="325"/>
      <c r="E65" s="325"/>
      <c r="F65" s="70" t="s">
        <v>203</v>
      </c>
    </row>
    <row r="66" spans="1:9" x14ac:dyDescent="0.25">
      <c r="A66" s="326"/>
      <c r="B66" s="327"/>
      <c r="C66" s="328"/>
      <c r="D66" s="92"/>
      <c r="E66" s="92"/>
      <c r="F66" s="92"/>
    </row>
    <row r="67" spans="1:9" x14ac:dyDescent="0.25">
      <c r="A67" s="91"/>
      <c r="B67" s="287" t="s">
        <v>191</v>
      </c>
      <c r="C67" s="288"/>
      <c r="D67" s="99">
        <f>+D10</f>
        <v>0</v>
      </c>
      <c r="E67" s="99">
        <f t="shared" ref="E67:F67" si="18">+E10</f>
        <v>0</v>
      </c>
      <c r="F67" s="99">
        <f t="shared" si="18"/>
        <v>0</v>
      </c>
    </row>
    <row r="68" spans="1:9" ht="21" customHeight="1" x14ac:dyDescent="0.25">
      <c r="A68" s="91"/>
      <c r="B68" s="287" t="s">
        <v>220</v>
      </c>
      <c r="C68" s="288"/>
      <c r="D68" s="99">
        <f>+D11:F11</f>
        <v>0</v>
      </c>
      <c r="E68" s="92"/>
      <c r="F68" s="92"/>
    </row>
    <row r="69" spans="1:9" ht="25.5" customHeight="1" x14ac:dyDescent="0.25">
      <c r="A69" s="91"/>
      <c r="B69" s="287" t="s">
        <v>211</v>
      </c>
      <c r="C69" s="288"/>
      <c r="D69" s="99">
        <f>+D40</f>
        <v>0</v>
      </c>
      <c r="E69" s="99">
        <f t="shared" ref="E69:F69" si="19">+E40</f>
        <v>0</v>
      </c>
      <c r="F69" s="99">
        <f t="shared" si="19"/>
        <v>0</v>
      </c>
    </row>
    <row r="70" spans="1:9" ht="24.75" customHeight="1" x14ac:dyDescent="0.25">
      <c r="A70" s="91"/>
      <c r="B70" s="287" t="s">
        <v>214</v>
      </c>
      <c r="C70" s="288"/>
      <c r="D70" s="92">
        <f>+D43</f>
        <v>0</v>
      </c>
      <c r="E70" s="92">
        <f t="shared" ref="E70:F70" si="20">+E43</f>
        <v>0</v>
      </c>
      <c r="F70" s="92">
        <f t="shared" si="20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287" t="s">
        <v>221</v>
      </c>
      <c r="C72" s="288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287" t="s">
        <v>197</v>
      </c>
      <c r="C74" s="288"/>
      <c r="D74" s="105">
        <f>+D19</f>
        <v>0</v>
      </c>
      <c r="E74" s="105">
        <f t="shared" ref="E74:F74" si="21">+E19</f>
        <v>0</v>
      </c>
      <c r="F74" s="105">
        <f t="shared" si="21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50" t="s">
        <v>222</v>
      </c>
      <c r="B76" s="294"/>
      <c r="C76" s="251"/>
      <c r="D76" s="93">
        <v>0</v>
      </c>
      <c r="E76" s="93">
        <v>0</v>
      </c>
      <c r="F76" s="93">
        <v>0</v>
      </c>
    </row>
    <row r="77" spans="1:9" ht="40.5" customHeight="1" x14ac:dyDescent="0.25">
      <c r="A77" s="250" t="s">
        <v>223</v>
      </c>
      <c r="B77" s="294"/>
      <c r="C77" s="251"/>
      <c r="D77" s="292">
        <v>0</v>
      </c>
      <c r="E77" s="292">
        <v>0</v>
      </c>
      <c r="F77" s="292">
        <v>0</v>
      </c>
    </row>
    <row r="78" spans="1:9" ht="15.75" thickBot="1" x14ac:dyDescent="0.3">
      <c r="A78" s="106"/>
      <c r="B78" s="107"/>
      <c r="C78" s="112"/>
      <c r="D78" s="293"/>
      <c r="E78" s="293"/>
      <c r="F78" s="293"/>
    </row>
    <row r="80" spans="1:9" s="16" customFormat="1" ht="15" customHeight="1" x14ac:dyDescent="0.25">
      <c r="A80" s="291" t="s">
        <v>430</v>
      </c>
      <c r="B80" s="291"/>
      <c r="C80" s="291"/>
      <c r="D80" s="291"/>
      <c r="E80" s="291"/>
      <c r="F80" s="291"/>
      <c r="G80" s="27"/>
      <c r="H80" s="27"/>
      <c r="I80" s="27"/>
    </row>
    <row r="81" spans="1:9" s="16" customFormat="1" ht="15" customHeight="1" x14ac:dyDescent="0.25">
      <c r="A81" s="291"/>
      <c r="B81" s="291"/>
      <c r="C81" s="291"/>
      <c r="D81" s="291"/>
      <c r="E81" s="291"/>
      <c r="F81" s="291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61"/>
      <c r="C85" s="261"/>
      <c r="D85" s="4"/>
      <c r="E85" s="15"/>
      <c r="F85" s="15"/>
      <c r="G85" s="15"/>
      <c r="H85" s="29"/>
      <c r="I85" s="29"/>
    </row>
    <row r="86" spans="1:9" x14ac:dyDescent="0.25">
      <c r="A86" s="72"/>
      <c r="B86" s="262" t="s">
        <v>522</v>
      </c>
      <c r="C86" s="262"/>
      <c r="D86" s="262" t="s">
        <v>516</v>
      </c>
      <c r="E86" s="262"/>
      <c r="F86" s="262"/>
      <c r="G86" s="262"/>
      <c r="H86" s="33"/>
      <c r="I86" s="29"/>
    </row>
    <row r="87" spans="1:9" ht="15" customHeight="1" x14ac:dyDescent="0.25">
      <c r="A87" s="73"/>
      <c r="B87" s="263" t="s">
        <v>517</v>
      </c>
      <c r="C87" s="263"/>
      <c r="D87" s="263" t="s">
        <v>521</v>
      </c>
      <c r="E87" s="263"/>
      <c r="F87" s="263"/>
      <c r="G87" s="263"/>
      <c r="H87" s="33"/>
      <c r="I87" s="29"/>
    </row>
    <row r="88" spans="1:9" ht="15" customHeight="1" x14ac:dyDescent="0.25">
      <c r="A88" s="20"/>
      <c r="B88" s="20"/>
      <c r="C88" s="114"/>
      <c r="D88" s="13"/>
      <c r="E88" s="263"/>
      <c r="F88" s="263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topLeftCell="A67" zoomScale="130" zoomScaleNormal="130" workbookViewId="0">
      <selection activeCell="H36" sqref="H36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2.28515625" bestFit="1" customWidth="1"/>
    <col min="5" max="5" width="11.5703125" customWidth="1"/>
    <col min="6" max="8" width="12.28515625" bestFit="1" customWidth="1"/>
    <col min="9" max="9" width="12.85546875" bestFit="1" customWidth="1"/>
  </cols>
  <sheetData>
    <row r="1" spans="1:9" x14ac:dyDescent="0.25">
      <c r="A1" s="241" t="s">
        <v>120</v>
      </c>
      <c r="B1" s="242"/>
      <c r="C1" s="242"/>
      <c r="D1" s="242"/>
      <c r="E1" s="242"/>
      <c r="F1" s="242"/>
      <c r="G1" s="242"/>
      <c r="H1" s="242"/>
      <c r="I1" s="243"/>
    </row>
    <row r="2" spans="1:9" x14ac:dyDescent="0.25">
      <c r="A2" s="308" t="s">
        <v>224</v>
      </c>
      <c r="B2" s="309"/>
      <c r="C2" s="309"/>
      <c r="D2" s="309"/>
      <c r="E2" s="309"/>
      <c r="F2" s="309"/>
      <c r="G2" s="309"/>
      <c r="H2" s="309"/>
      <c r="I2" s="310"/>
    </row>
    <row r="3" spans="1:9" x14ac:dyDescent="0.25">
      <c r="A3" s="308" t="str">
        <f>+'FORMATO 1'!A3</f>
        <v>del 01 de enero al 30 de septiembre de 2020</v>
      </c>
      <c r="B3" s="309"/>
      <c r="C3" s="309"/>
      <c r="D3" s="309"/>
      <c r="E3" s="309"/>
      <c r="F3" s="309"/>
      <c r="G3" s="309"/>
      <c r="H3" s="309"/>
      <c r="I3" s="310"/>
    </row>
    <row r="4" spans="1:9" ht="15.75" thickBot="1" x14ac:dyDescent="0.3">
      <c r="A4" s="311" t="s">
        <v>1</v>
      </c>
      <c r="B4" s="312"/>
      <c r="C4" s="312"/>
      <c r="D4" s="312"/>
      <c r="E4" s="312"/>
      <c r="F4" s="312"/>
      <c r="G4" s="312"/>
      <c r="H4" s="312"/>
      <c r="I4" s="313"/>
    </row>
    <row r="5" spans="1:9" ht="15.75" thickBot="1" x14ac:dyDescent="0.3">
      <c r="A5" s="241"/>
      <c r="B5" s="242"/>
      <c r="C5" s="243"/>
      <c r="D5" s="344" t="s">
        <v>225</v>
      </c>
      <c r="E5" s="345"/>
      <c r="F5" s="345"/>
      <c r="G5" s="345"/>
      <c r="H5" s="346"/>
      <c r="I5" s="347" t="s">
        <v>226</v>
      </c>
    </row>
    <row r="6" spans="1:9" x14ac:dyDescent="0.25">
      <c r="A6" s="308" t="s">
        <v>201</v>
      </c>
      <c r="B6" s="309"/>
      <c r="C6" s="310"/>
      <c r="D6" s="307" t="s">
        <v>228</v>
      </c>
      <c r="E6" s="307" t="s">
        <v>229</v>
      </c>
      <c r="F6" s="307" t="s">
        <v>230</v>
      </c>
      <c r="G6" s="307" t="s">
        <v>186</v>
      </c>
      <c r="H6" s="307" t="s">
        <v>231</v>
      </c>
      <c r="I6" s="348"/>
    </row>
    <row r="7" spans="1:9" ht="25.5" customHeight="1" thickBot="1" x14ac:dyDescent="0.3">
      <c r="A7" s="311" t="s">
        <v>227</v>
      </c>
      <c r="B7" s="312"/>
      <c r="C7" s="313"/>
      <c r="D7" s="265"/>
      <c r="E7" s="265"/>
      <c r="F7" s="265"/>
      <c r="G7" s="265"/>
      <c r="H7" s="265"/>
      <c r="I7" s="349"/>
    </row>
    <row r="8" spans="1:9" x14ac:dyDescent="0.25">
      <c r="A8" s="352"/>
      <c r="B8" s="353"/>
      <c r="C8" s="354"/>
      <c r="D8" s="122"/>
      <c r="E8" s="122"/>
      <c r="F8" s="122"/>
      <c r="G8" s="122"/>
      <c r="H8" s="122"/>
      <c r="I8" s="122"/>
    </row>
    <row r="9" spans="1:9" x14ac:dyDescent="0.25">
      <c r="A9" s="272" t="s">
        <v>232</v>
      </c>
      <c r="B9" s="340"/>
      <c r="C9" s="273"/>
      <c r="D9" s="122"/>
      <c r="E9" s="122"/>
      <c r="F9" s="122"/>
      <c r="G9" s="122"/>
      <c r="H9" s="122"/>
      <c r="I9" s="122"/>
    </row>
    <row r="10" spans="1:9" x14ac:dyDescent="0.25">
      <c r="A10" s="123"/>
      <c r="B10" s="350" t="s">
        <v>233</v>
      </c>
      <c r="C10" s="351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50" t="s">
        <v>234</v>
      </c>
      <c r="C11" s="351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50" t="s">
        <v>235</v>
      </c>
      <c r="C12" s="351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50" t="s">
        <v>236</v>
      </c>
      <c r="C13" s="351"/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f>+H13-D13</f>
        <v>0</v>
      </c>
    </row>
    <row r="14" spans="1:9" x14ac:dyDescent="0.25">
      <c r="A14" s="123"/>
      <c r="B14" s="350" t="s">
        <v>237</v>
      </c>
      <c r="C14" s="351"/>
      <c r="D14" s="124">
        <v>0</v>
      </c>
      <c r="E14" s="124">
        <v>0</v>
      </c>
      <c r="F14" s="124">
        <f t="shared" ref="F14" si="0">+E14</f>
        <v>0</v>
      </c>
      <c r="G14" s="219">
        <v>941.67</v>
      </c>
      <c r="H14" s="219">
        <f>+G14</f>
        <v>941.67</v>
      </c>
      <c r="I14" s="219">
        <f>+H14-D14</f>
        <v>941.67</v>
      </c>
    </row>
    <row r="15" spans="1:9" x14ac:dyDescent="0.25">
      <c r="A15" s="123"/>
      <c r="B15" s="350" t="s">
        <v>238</v>
      </c>
      <c r="C15" s="351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219">
        <f t="shared" ref="I15:I16" si="1">+H15-D15</f>
        <v>0</v>
      </c>
    </row>
    <row r="16" spans="1:9" x14ac:dyDescent="0.25">
      <c r="A16" s="123"/>
      <c r="B16" s="350" t="s">
        <v>239</v>
      </c>
      <c r="C16" s="351"/>
      <c r="D16" s="124">
        <v>0</v>
      </c>
      <c r="E16" s="124">
        <v>100500</v>
      </c>
      <c r="F16" s="124">
        <v>100500</v>
      </c>
      <c r="G16" s="124">
        <v>100510</v>
      </c>
      <c r="H16" s="124">
        <v>100510</v>
      </c>
      <c r="I16" s="219">
        <f t="shared" si="1"/>
        <v>100510</v>
      </c>
    </row>
    <row r="17" spans="1:9" x14ac:dyDescent="0.25">
      <c r="A17" s="355"/>
      <c r="B17" s="350" t="s">
        <v>240</v>
      </c>
      <c r="C17" s="351"/>
      <c r="D17" s="124">
        <v>0</v>
      </c>
      <c r="E17" s="124">
        <v>0</v>
      </c>
      <c r="F17" s="124">
        <f>+D17+E17</f>
        <v>0</v>
      </c>
      <c r="G17" s="124">
        <v>0</v>
      </c>
      <c r="H17" s="124">
        <v>0</v>
      </c>
      <c r="I17" s="124">
        <f>+H17-D17</f>
        <v>0</v>
      </c>
    </row>
    <row r="18" spans="1:9" x14ac:dyDescent="0.25">
      <c r="A18" s="355"/>
      <c r="B18" s="350" t="s">
        <v>241</v>
      </c>
      <c r="C18" s="351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50" t="s">
        <v>253</v>
      </c>
      <c r="C30" s="351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50" t="s">
        <v>259</v>
      </c>
      <c r="C36" s="351"/>
      <c r="D36" s="219">
        <v>83042151.030000001</v>
      </c>
      <c r="E36" s="219">
        <v>0</v>
      </c>
      <c r="F36" s="219">
        <f>+D36+E36</f>
        <v>83042151.030000001</v>
      </c>
      <c r="G36" s="219">
        <v>61048633.539999999</v>
      </c>
      <c r="H36" s="219">
        <v>61048631.960000001</v>
      </c>
      <c r="I36" s="219">
        <f>+H36-D36</f>
        <v>-21993519.07</v>
      </c>
    </row>
    <row r="37" spans="1:9" x14ac:dyDescent="0.25">
      <c r="A37" s="123"/>
      <c r="B37" s="350" t="s">
        <v>260</v>
      </c>
      <c r="C37" s="351"/>
      <c r="D37" s="219">
        <v>0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</row>
    <row r="38" spans="1:9" ht="15.75" thickBot="1" x14ac:dyDescent="0.3">
      <c r="A38" s="138"/>
      <c r="B38" s="139"/>
      <c r="C38" s="140" t="s">
        <v>261</v>
      </c>
      <c r="D38" s="220">
        <v>0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</row>
    <row r="39" spans="1:9" x14ac:dyDescent="0.25">
      <c r="A39" s="123"/>
      <c r="B39" s="350" t="s">
        <v>262</v>
      </c>
      <c r="C39" s="351"/>
      <c r="D39" s="219">
        <v>0</v>
      </c>
      <c r="E39" s="219">
        <v>0</v>
      </c>
      <c r="F39" s="219">
        <v>0</v>
      </c>
      <c r="G39" s="219">
        <v>0</v>
      </c>
      <c r="H39" s="219">
        <v>0</v>
      </c>
      <c r="I39" s="219">
        <v>0</v>
      </c>
    </row>
    <row r="40" spans="1:9" x14ac:dyDescent="0.25">
      <c r="A40" s="123"/>
      <c r="B40" s="127"/>
      <c r="C40" s="128" t="s">
        <v>263</v>
      </c>
      <c r="D40" s="221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</row>
    <row r="41" spans="1:9" x14ac:dyDescent="0.25">
      <c r="A41" s="123"/>
      <c r="B41" s="127"/>
      <c r="C41" s="128" t="s">
        <v>264</v>
      </c>
      <c r="D41" s="221">
        <v>0</v>
      </c>
      <c r="E41" s="221">
        <v>0</v>
      </c>
      <c r="F41" s="221">
        <v>0</v>
      </c>
      <c r="G41" s="221">
        <v>0</v>
      </c>
      <c r="H41" s="221">
        <v>0</v>
      </c>
      <c r="I41" s="221">
        <v>0</v>
      </c>
    </row>
    <row r="42" spans="1:9" x14ac:dyDescent="0.25">
      <c r="A42" s="131"/>
      <c r="B42" s="132"/>
      <c r="C42" s="133"/>
      <c r="D42" s="222"/>
      <c r="E42" s="222"/>
      <c r="F42" s="222"/>
      <c r="G42" s="222"/>
      <c r="H42" s="222"/>
      <c r="I42" s="222"/>
    </row>
    <row r="43" spans="1:9" x14ac:dyDescent="0.25">
      <c r="A43" s="272" t="s">
        <v>265</v>
      </c>
      <c r="B43" s="340"/>
      <c r="C43" s="356"/>
      <c r="D43" s="223">
        <f>+D10+D11+D12+D13+D14+D15+D16+D17+D30+D36+D37+D39</f>
        <v>83042151.030000001</v>
      </c>
      <c r="E43" s="223">
        <f t="shared" ref="E43:H43" si="2">+E10+E11+E12+E13+E14+E15+E16+E17+E30+E36+E37+E39</f>
        <v>100500</v>
      </c>
      <c r="F43" s="223">
        <f t="shared" si="2"/>
        <v>83142651.030000001</v>
      </c>
      <c r="G43" s="223">
        <f>+G10+G11+G12+G13+G14+G15+G16+G17+G30+G36+G37+G39</f>
        <v>61150085.210000001</v>
      </c>
      <c r="H43" s="223">
        <f t="shared" si="2"/>
        <v>61150083.630000003</v>
      </c>
      <c r="I43" s="223">
        <f>+H43-D43</f>
        <v>-21892067.399999999</v>
      </c>
    </row>
    <row r="44" spans="1:9" x14ac:dyDescent="0.25">
      <c r="A44" s="272" t="s">
        <v>266</v>
      </c>
      <c r="B44" s="340"/>
      <c r="C44" s="356"/>
      <c r="D44" s="224"/>
      <c r="E44" s="225"/>
      <c r="F44" s="225"/>
      <c r="G44" s="225"/>
      <c r="H44" s="225"/>
      <c r="I44" s="225"/>
    </row>
    <row r="45" spans="1:9" x14ac:dyDescent="0.25">
      <c r="A45" s="272" t="s">
        <v>267</v>
      </c>
      <c r="B45" s="340"/>
      <c r="C45" s="356"/>
      <c r="D45" s="226"/>
      <c r="E45" s="226"/>
      <c r="F45" s="226"/>
      <c r="G45" s="226"/>
      <c r="H45" s="226"/>
      <c r="I45" s="219"/>
    </row>
    <row r="46" spans="1:9" x14ac:dyDescent="0.25">
      <c r="A46" s="131"/>
      <c r="B46" s="132"/>
      <c r="C46" s="133"/>
      <c r="D46" s="222"/>
      <c r="E46" s="222"/>
      <c r="F46" s="222"/>
      <c r="G46" s="222"/>
      <c r="H46" s="222"/>
      <c r="I46" s="222"/>
    </row>
    <row r="47" spans="1:9" x14ac:dyDescent="0.25">
      <c r="A47" s="272" t="s">
        <v>268</v>
      </c>
      <c r="B47" s="340"/>
      <c r="C47" s="356"/>
      <c r="D47" s="222"/>
      <c r="E47" s="222"/>
      <c r="F47" s="222"/>
      <c r="G47" s="222"/>
      <c r="H47" s="222"/>
      <c r="I47" s="222"/>
    </row>
    <row r="48" spans="1:9" x14ac:dyDescent="0.25">
      <c r="A48" s="123"/>
      <c r="B48" s="350" t="s">
        <v>269</v>
      </c>
      <c r="C48" s="351"/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</row>
    <row r="49" spans="1:9" ht="24" x14ac:dyDescent="0.25">
      <c r="A49" s="123"/>
      <c r="B49" s="127"/>
      <c r="C49" s="130" t="s">
        <v>270</v>
      </c>
      <c r="D49" s="221">
        <v>0</v>
      </c>
      <c r="E49" s="221">
        <v>0</v>
      </c>
      <c r="F49" s="221">
        <v>0</v>
      </c>
      <c r="G49" s="221">
        <v>0</v>
      </c>
      <c r="H49" s="221">
        <v>0</v>
      </c>
      <c r="I49" s="221">
        <v>0</v>
      </c>
    </row>
    <row r="50" spans="1:9" x14ac:dyDescent="0.25">
      <c r="A50" s="123"/>
      <c r="B50" s="127"/>
      <c r="C50" s="128" t="s">
        <v>271</v>
      </c>
      <c r="D50" s="221">
        <v>0</v>
      </c>
      <c r="E50" s="221">
        <v>0</v>
      </c>
      <c r="F50" s="221">
        <v>0</v>
      </c>
      <c r="G50" s="221">
        <v>0</v>
      </c>
      <c r="H50" s="221">
        <v>0</v>
      </c>
      <c r="I50" s="221">
        <v>0</v>
      </c>
    </row>
    <row r="51" spans="1:9" x14ac:dyDescent="0.25">
      <c r="A51" s="123"/>
      <c r="B51" s="127"/>
      <c r="C51" s="128" t="s">
        <v>272</v>
      </c>
      <c r="D51" s="221">
        <v>0</v>
      </c>
      <c r="E51" s="221">
        <v>0</v>
      </c>
      <c r="F51" s="221">
        <v>0</v>
      </c>
      <c r="G51" s="221">
        <v>0</v>
      </c>
      <c r="H51" s="221">
        <v>0</v>
      </c>
      <c r="I51" s="221">
        <v>0</v>
      </c>
    </row>
    <row r="52" spans="1:9" ht="36" x14ac:dyDescent="0.25">
      <c r="A52" s="123"/>
      <c r="B52" s="127"/>
      <c r="C52" s="130" t="s">
        <v>273</v>
      </c>
      <c r="D52" s="221">
        <v>0</v>
      </c>
      <c r="E52" s="221">
        <v>0</v>
      </c>
      <c r="F52" s="221">
        <v>0</v>
      </c>
      <c r="G52" s="221">
        <v>0</v>
      </c>
      <c r="H52" s="221">
        <v>0</v>
      </c>
      <c r="I52" s="221">
        <v>0</v>
      </c>
    </row>
    <row r="53" spans="1:9" x14ac:dyDescent="0.25">
      <c r="A53" s="123"/>
      <c r="B53" s="127"/>
      <c r="C53" s="128" t="s">
        <v>274</v>
      </c>
      <c r="D53" s="221">
        <v>0</v>
      </c>
      <c r="E53" s="221">
        <v>0</v>
      </c>
      <c r="F53" s="221">
        <v>0</v>
      </c>
      <c r="G53" s="221">
        <v>0</v>
      </c>
      <c r="H53" s="221">
        <v>0</v>
      </c>
      <c r="I53" s="221">
        <v>0</v>
      </c>
    </row>
    <row r="54" spans="1:9" ht="24" x14ac:dyDescent="0.25">
      <c r="A54" s="123"/>
      <c r="B54" s="127"/>
      <c r="C54" s="130" t="s">
        <v>275</v>
      </c>
      <c r="D54" s="221">
        <v>0</v>
      </c>
      <c r="E54" s="221">
        <v>0</v>
      </c>
      <c r="F54" s="221">
        <v>0</v>
      </c>
      <c r="G54" s="221">
        <v>0</v>
      </c>
      <c r="H54" s="221">
        <v>0</v>
      </c>
      <c r="I54" s="221">
        <v>0</v>
      </c>
    </row>
    <row r="55" spans="1:9" ht="24" x14ac:dyDescent="0.25">
      <c r="A55" s="123"/>
      <c r="B55" s="127"/>
      <c r="C55" s="130" t="s">
        <v>276</v>
      </c>
      <c r="D55" s="221">
        <v>0</v>
      </c>
      <c r="E55" s="221">
        <v>0</v>
      </c>
      <c r="F55" s="221">
        <v>0</v>
      </c>
      <c r="G55" s="221">
        <v>0</v>
      </c>
      <c r="H55" s="221">
        <v>0</v>
      </c>
      <c r="I55" s="221">
        <v>0</v>
      </c>
    </row>
    <row r="56" spans="1:9" ht="24" x14ac:dyDescent="0.25">
      <c r="A56" s="123"/>
      <c r="B56" s="127"/>
      <c r="C56" s="45" t="s">
        <v>277</v>
      </c>
      <c r="D56" s="221">
        <v>0</v>
      </c>
      <c r="E56" s="221">
        <v>0</v>
      </c>
      <c r="F56" s="221">
        <v>0</v>
      </c>
      <c r="G56" s="221">
        <v>0</v>
      </c>
      <c r="H56" s="221">
        <v>0</v>
      </c>
      <c r="I56" s="221">
        <v>0</v>
      </c>
    </row>
    <row r="57" spans="1:9" x14ac:dyDescent="0.25">
      <c r="A57" s="123"/>
      <c r="B57" s="350" t="s">
        <v>278</v>
      </c>
      <c r="C57" s="351"/>
      <c r="D57" s="219">
        <v>0</v>
      </c>
      <c r="E57" s="219">
        <v>0</v>
      </c>
      <c r="F57" s="219">
        <v>0</v>
      </c>
      <c r="G57" s="219">
        <v>0</v>
      </c>
      <c r="H57" s="219">
        <v>0</v>
      </c>
      <c r="I57" s="219">
        <v>0</v>
      </c>
    </row>
    <row r="58" spans="1:9" x14ac:dyDescent="0.25">
      <c r="A58" s="123"/>
      <c r="B58" s="127"/>
      <c r="C58" s="128" t="s">
        <v>279</v>
      </c>
      <c r="D58" s="221">
        <v>0</v>
      </c>
      <c r="E58" s="221">
        <v>0</v>
      </c>
      <c r="F58" s="221">
        <v>0</v>
      </c>
      <c r="G58" s="221">
        <v>0</v>
      </c>
      <c r="H58" s="221">
        <v>0</v>
      </c>
      <c r="I58" s="221">
        <v>0</v>
      </c>
    </row>
    <row r="59" spans="1:9" x14ac:dyDescent="0.25">
      <c r="A59" s="123"/>
      <c r="B59" s="127"/>
      <c r="C59" s="128" t="s">
        <v>280</v>
      </c>
      <c r="D59" s="221">
        <v>0</v>
      </c>
      <c r="E59" s="221">
        <v>0</v>
      </c>
      <c r="F59" s="221">
        <v>0</v>
      </c>
      <c r="G59" s="221">
        <v>0</v>
      </c>
      <c r="H59" s="221">
        <v>0</v>
      </c>
      <c r="I59" s="221">
        <v>0</v>
      </c>
    </row>
    <row r="60" spans="1:9" x14ac:dyDescent="0.25">
      <c r="A60" s="123"/>
      <c r="B60" s="127"/>
      <c r="C60" s="128" t="s">
        <v>281</v>
      </c>
      <c r="D60" s="221">
        <v>0</v>
      </c>
      <c r="E60" s="221">
        <v>0</v>
      </c>
      <c r="F60" s="221">
        <v>0</v>
      </c>
      <c r="G60" s="221">
        <v>0</v>
      </c>
      <c r="H60" s="221">
        <v>0</v>
      </c>
      <c r="I60" s="221">
        <v>0</v>
      </c>
    </row>
    <row r="61" spans="1:9" x14ac:dyDescent="0.25">
      <c r="A61" s="123"/>
      <c r="B61" s="127"/>
      <c r="C61" s="128" t="s">
        <v>282</v>
      </c>
      <c r="D61" s="221">
        <v>0</v>
      </c>
      <c r="E61" s="221">
        <v>0</v>
      </c>
      <c r="F61" s="221">
        <v>0</v>
      </c>
      <c r="G61" s="221">
        <v>0</v>
      </c>
      <c r="H61" s="221">
        <v>0</v>
      </c>
      <c r="I61" s="221">
        <v>0</v>
      </c>
    </row>
    <row r="62" spans="1:9" x14ac:dyDescent="0.25">
      <c r="A62" s="123"/>
      <c r="B62" s="350" t="s">
        <v>283</v>
      </c>
      <c r="C62" s="351"/>
      <c r="D62" s="219">
        <v>0</v>
      </c>
      <c r="E62" s="219">
        <v>0</v>
      </c>
      <c r="F62" s="219">
        <v>0</v>
      </c>
      <c r="G62" s="219">
        <v>0</v>
      </c>
      <c r="H62" s="219">
        <v>0</v>
      </c>
      <c r="I62" s="219">
        <v>0</v>
      </c>
    </row>
    <row r="63" spans="1:9" ht="24.75" thickBot="1" x14ac:dyDescent="0.3">
      <c r="A63" s="138"/>
      <c r="B63" s="139"/>
      <c r="C63" s="141" t="s">
        <v>284</v>
      </c>
      <c r="D63" s="220">
        <v>0</v>
      </c>
      <c r="E63" s="220">
        <v>0</v>
      </c>
      <c r="F63" s="220">
        <v>0</v>
      </c>
      <c r="G63" s="220">
        <v>0</v>
      </c>
      <c r="H63" s="220">
        <v>0</v>
      </c>
      <c r="I63" s="220">
        <v>0</v>
      </c>
    </row>
    <row r="64" spans="1:9" x14ac:dyDescent="0.25">
      <c r="A64" s="123"/>
      <c r="B64" s="127"/>
      <c r="C64" s="128" t="s">
        <v>285</v>
      </c>
      <c r="D64" s="221">
        <v>0</v>
      </c>
      <c r="E64" s="221">
        <v>0</v>
      </c>
      <c r="F64" s="221">
        <v>0</v>
      </c>
      <c r="G64" s="221">
        <v>0</v>
      </c>
      <c r="H64" s="221">
        <v>0</v>
      </c>
      <c r="I64" s="221">
        <v>0</v>
      </c>
    </row>
    <row r="65" spans="1:11" x14ac:dyDescent="0.25">
      <c r="A65" s="123"/>
      <c r="B65" s="350" t="s">
        <v>286</v>
      </c>
      <c r="C65" s="351"/>
      <c r="D65" s="219">
        <v>0</v>
      </c>
      <c r="E65" s="219">
        <v>0</v>
      </c>
      <c r="F65" s="219">
        <v>0</v>
      </c>
      <c r="G65" s="219">
        <v>0</v>
      </c>
      <c r="H65" s="219">
        <v>0</v>
      </c>
      <c r="I65" s="219">
        <v>0</v>
      </c>
    </row>
    <row r="66" spans="1:11" x14ac:dyDescent="0.25">
      <c r="A66" s="123"/>
      <c r="B66" s="350" t="s">
        <v>287</v>
      </c>
      <c r="C66" s="351"/>
      <c r="D66" s="219">
        <v>0</v>
      </c>
      <c r="E66" s="219">
        <v>0</v>
      </c>
      <c r="F66" s="219">
        <v>0</v>
      </c>
      <c r="G66" s="219">
        <v>0</v>
      </c>
      <c r="H66" s="219">
        <v>0</v>
      </c>
      <c r="I66" s="219">
        <v>0</v>
      </c>
    </row>
    <row r="67" spans="1:11" x14ac:dyDescent="0.25">
      <c r="A67" s="131"/>
      <c r="B67" s="357"/>
      <c r="C67" s="358"/>
      <c r="D67" s="222"/>
      <c r="E67" s="222"/>
      <c r="F67" s="222"/>
      <c r="G67" s="222"/>
      <c r="H67" s="222"/>
      <c r="I67" s="222"/>
    </row>
    <row r="68" spans="1:11" ht="28.5" customHeight="1" x14ac:dyDescent="0.25">
      <c r="A68" s="250" t="s">
        <v>288</v>
      </c>
      <c r="B68" s="294"/>
      <c r="C68" s="361"/>
      <c r="D68" s="219">
        <v>0</v>
      </c>
      <c r="E68" s="219">
        <v>0</v>
      </c>
      <c r="F68" s="219">
        <v>0</v>
      </c>
      <c r="G68" s="219">
        <v>0</v>
      </c>
      <c r="H68" s="219">
        <v>0</v>
      </c>
      <c r="I68" s="219">
        <v>0</v>
      </c>
    </row>
    <row r="69" spans="1:11" x14ac:dyDescent="0.25">
      <c r="A69" s="131"/>
      <c r="B69" s="357"/>
      <c r="C69" s="358"/>
      <c r="D69" s="222"/>
      <c r="E69" s="222"/>
      <c r="F69" s="222"/>
      <c r="G69" s="222"/>
      <c r="H69" s="222"/>
      <c r="I69" s="222"/>
    </row>
    <row r="70" spans="1:11" x14ac:dyDescent="0.25">
      <c r="A70" s="272" t="s">
        <v>289</v>
      </c>
      <c r="B70" s="340"/>
      <c r="C70" s="356"/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</row>
    <row r="71" spans="1:11" x14ac:dyDescent="0.25">
      <c r="A71" s="123"/>
      <c r="B71" s="350" t="s">
        <v>290</v>
      </c>
      <c r="C71" s="351"/>
      <c r="D71" s="221">
        <v>0</v>
      </c>
      <c r="E71" s="221">
        <v>0</v>
      </c>
      <c r="F71" s="221">
        <v>0</v>
      </c>
      <c r="G71" s="221">
        <v>0</v>
      </c>
      <c r="H71" s="221">
        <v>0</v>
      </c>
      <c r="I71" s="221">
        <v>0</v>
      </c>
    </row>
    <row r="72" spans="1:11" x14ac:dyDescent="0.25">
      <c r="A72" s="131"/>
      <c r="B72" s="357"/>
      <c r="C72" s="358"/>
      <c r="D72" s="222"/>
      <c r="E72" s="222"/>
      <c r="F72" s="222"/>
      <c r="G72" s="222"/>
      <c r="H72" s="222"/>
      <c r="I72" s="222"/>
    </row>
    <row r="73" spans="1:11" x14ac:dyDescent="0.25">
      <c r="A73" s="272" t="s">
        <v>291</v>
      </c>
      <c r="B73" s="340"/>
      <c r="C73" s="356"/>
      <c r="D73" s="219">
        <f>+D70+D68+D43</f>
        <v>83042151.030000001</v>
      </c>
      <c r="E73" s="219">
        <f t="shared" ref="E73:H73" si="3">+E70+E68+E43</f>
        <v>100500</v>
      </c>
      <c r="F73" s="219">
        <f t="shared" si="3"/>
        <v>83142651.030000001</v>
      </c>
      <c r="G73" s="219">
        <f t="shared" si="3"/>
        <v>61150085.210000001</v>
      </c>
      <c r="H73" s="219">
        <f t="shared" si="3"/>
        <v>61150083.630000003</v>
      </c>
      <c r="I73" s="219">
        <f>+H73-D73</f>
        <v>-21892067.399999999</v>
      </c>
      <c r="K73" s="197"/>
    </row>
    <row r="74" spans="1:11" x14ac:dyDescent="0.25">
      <c r="A74" s="131"/>
      <c r="B74" s="357"/>
      <c r="C74" s="358"/>
      <c r="D74" s="222"/>
      <c r="E74" s="222"/>
      <c r="F74" s="222"/>
      <c r="G74" s="222"/>
      <c r="H74" s="222"/>
      <c r="I74" s="222"/>
    </row>
    <row r="75" spans="1:11" x14ac:dyDescent="0.25">
      <c r="A75" s="123"/>
      <c r="B75" s="362" t="s">
        <v>292</v>
      </c>
      <c r="C75" s="356"/>
      <c r="D75" s="222"/>
      <c r="E75" s="222"/>
      <c r="F75" s="222"/>
      <c r="G75" s="222"/>
      <c r="H75" s="222"/>
      <c r="I75" s="222"/>
    </row>
    <row r="76" spans="1:11" ht="21" customHeight="1" x14ac:dyDescent="0.25">
      <c r="A76" s="123"/>
      <c r="B76" s="363" t="s">
        <v>293</v>
      </c>
      <c r="C76" s="364"/>
      <c r="D76" s="221">
        <v>0</v>
      </c>
      <c r="E76" s="221">
        <v>0</v>
      </c>
      <c r="F76" s="221">
        <v>0</v>
      </c>
      <c r="G76" s="221">
        <v>0</v>
      </c>
      <c r="H76" s="221">
        <v>0</v>
      </c>
      <c r="I76" s="221">
        <v>0</v>
      </c>
    </row>
    <row r="77" spans="1:11" ht="31.5" customHeight="1" x14ac:dyDescent="0.25">
      <c r="A77" s="123"/>
      <c r="B77" s="363" t="s">
        <v>294</v>
      </c>
      <c r="C77" s="364"/>
      <c r="D77" s="221">
        <v>0</v>
      </c>
      <c r="E77" s="221">
        <v>0</v>
      </c>
      <c r="F77" s="221">
        <v>0</v>
      </c>
      <c r="G77" s="221">
        <v>0</v>
      </c>
      <c r="H77" s="221">
        <v>0</v>
      </c>
      <c r="I77" s="221">
        <v>0</v>
      </c>
    </row>
    <row r="78" spans="1:11" x14ac:dyDescent="0.25">
      <c r="A78" s="123"/>
      <c r="B78" s="362" t="s">
        <v>295</v>
      </c>
      <c r="C78" s="356"/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</row>
    <row r="79" spans="1:11" ht="15.75" thickBot="1" x14ac:dyDescent="0.3">
      <c r="A79" s="135"/>
      <c r="B79" s="359"/>
      <c r="C79" s="360"/>
      <c r="D79" s="227"/>
      <c r="E79" s="227"/>
      <c r="F79" s="227"/>
      <c r="G79" s="227"/>
      <c r="H79" s="227"/>
      <c r="I79" s="227"/>
    </row>
    <row r="81" spans="1:9" ht="15" customHeight="1" x14ac:dyDescent="0.25">
      <c r="A81" s="2"/>
      <c r="B81" s="260" t="s">
        <v>430</v>
      </c>
      <c r="C81" s="260"/>
      <c r="D81" s="260"/>
      <c r="E81" s="260"/>
      <c r="F81" s="260"/>
      <c r="G81" s="260"/>
      <c r="H81" s="260"/>
      <c r="I81" s="260"/>
    </row>
    <row r="82" spans="1:9" x14ac:dyDescent="0.25">
      <c r="B82" s="260"/>
      <c r="C82" s="260"/>
      <c r="D82" s="260"/>
      <c r="E82" s="260"/>
      <c r="F82" s="260"/>
      <c r="G82" s="260"/>
      <c r="H82" s="260"/>
      <c r="I82" s="260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61"/>
      <c r="D86" s="261"/>
      <c r="E86" s="4"/>
      <c r="F86" s="15"/>
      <c r="G86" s="15"/>
      <c r="H86" s="15"/>
    </row>
    <row r="87" spans="1:9" x14ac:dyDescent="0.25">
      <c r="B87" s="72"/>
      <c r="C87" s="262" t="s">
        <v>522</v>
      </c>
      <c r="D87" s="262"/>
      <c r="E87" s="4"/>
      <c r="F87" s="342" t="s">
        <v>516</v>
      </c>
      <c r="G87" s="342"/>
      <c r="H87" s="342"/>
    </row>
    <row r="88" spans="1:9" x14ac:dyDescent="0.25">
      <c r="B88" s="73"/>
      <c r="C88" s="263" t="s">
        <v>517</v>
      </c>
      <c r="D88" s="263"/>
      <c r="E88" s="74"/>
      <c r="F88" s="343" t="s">
        <v>521</v>
      </c>
      <c r="G88" s="343"/>
      <c r="H88" s="343"/>
      <c r="I88" s="20"/>
    </row>
    <row r="89" spans="1:9" x14ac:dyDescent="0.25">
      <c r="C89" s="19"/>
      <c r="D89" s="11"/>
      <c r="E89" s="20"/>
      <c r="F89" s="262"/>
      <c r="G89" s="262"/>
      <c r="H89" s="262"/>
      <c r="I89" s="20"/>
    </row>
    <row r="90" spans="1:9" ht="15" customHeight="1" x14ac:dyDescent="0.25">
      <c r="C90" s="17"/>
      <c r="D90" s="13"/>
      <c r="F90" s="263"/>
      <c r="G90" s="263"/>
      <c r="H90" s="263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2"/>
  <sheetViews>
    <sheetView zoomScale="115" zoomScaleNormal="115" workbookViewId="0">
      <selection activeCell="I18" sqref="I18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243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10"/>
    </row>
    <row r="3" spans="1:8" x14ac:dyDescent="0.25">
      <c r="A3" s="190"/>
      <c r="B3" s="309" t="s">
        <v>524</v>
      </c>
      <c r="C3" s="309"/>
      <c r="D3" s="309"/>
      <c r="E3" s="309"/>
      <c r="F3" s="309"/>
      <c r="G3" s="309"/>
      <c r="H3" s="191"/>
    </row>
    <row r="4" spans="1:8" x14ac:dyDescent="0.25">
      <c r="A4" s="308" t="str">
        <f>+'FORMATO 1'!A3</f>
        <v>del 01 de enero al 30 de septiembre de 2020</v>
      </c>
      <c r="B4" s="309"/>
      <c r="C4" s="309"/>
      <c r="D4" s="309"/>
      <c r="E4" s="309"/>
      <c r="F4" s="309"/>
      <c r="G4" s="309"/>
      <c r="H4" s="310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 x14ac:dyDescent="0.3">
      <c r="A6" s="241" t="s">
        <v>2</v>
      </c>
      <c r="B6" s="243"/>
      <c r="C6" s="344" t="s">
        <v>297</v>
      </c>
      <c r="D6" s="345"/>
      <c r="E6" s="345"/>
      <c r="F6" s="345"/>
      <c r="G6" s="346"/>
      <c r="H6" s="307" t="s">
        <v>298</v>
      </c>
    </row>
    <row r="7" spans="1:8" ht="48.75" thickBot="1" x14ac:dyDescent="0.3">
      <c r="A7" s="308"/>
      <c r="B7" s="310"/>
      <c r="C7" s="196" t="s">
        <v>185</v>
      </c>
      <c r="D7" s="196" t="s">
        <v>299</v>
      </c>
      <c r="E7" s="196" t="s">
        <v>300</v>
      </c>
      <c r="F7" s="196" t="s">
        <v>186</v>
      </c>
      <c r="G7" s="196" t="s">
        <v>188</v>
      </c>
      <c r="H7" s="264"/>
    </row>
    <row r="8" spans="1:8" ht="15" customHeight="1" x14ac:dyDescent="0.25">
      <c r="A8" s="369" t="s">
        <v>301</v>
      </c>
      <c r="B8" s="370"/>
      <c r="C8" s="213"/>
      <c r="D8" s="213"/>
      <c r="E8" s="231"/>
      <c r="F8" s="213"/>
      <c r="G8" s="232"/>
      <c r="H8" s="213"/>
    </row>
    <row r="9" spans="1:8" ht="15" customHeight="1" x14ac:dyDescent="0.25">
      <c r="A9" s="365" t="s">
        <v>428</v>
      </c>
      <c r="B9" s="366"/>
      <c r="C9" s="214">
        <f>SUM(C10:C16)</f>
        <v>22405055</v>
      </c>
      <c r="D9" s="214">
        <f t="shared" ref="D9:G9" si="0">SUM(D10:D16)</f>
        <v>119153.08</v>
      </c>
      <c r="E9" s="233">
        <f>SUM(E10:E16)</f>
        <v>22524208.079999998</v>
      </c>
      <c r="F9" s="214">
        <f>SUM(F10:F16)</f>
        <v>12741774.199999999</v>
      </c>
      <c r="G9" s="228">
        <f t="shared" si="0"/>
        <v>12511241.98</v>
      </c>
      <c r="H9" s="214">
        <f>E9-F9</f>
        <v>9782433.879999999</v>
      </c>
    </row>
    <row r="10" spans="1:8" x14ac:dyDescent="0.25">
      <c r="A10" s="199"/>
      <c r="B10" s="198" t="s">
        <v>431</v>
      </c>
      <c r="C10" s="182">
        <v>14582448.59</v>
      </c>
      <c r="D10" s="182">
        <v>-120349.21</v>
      </c>
      <c r="E10" s="234">
        <f>+C10+D10</f>
        <v>14462099.379999999</v>
      </c>
      <c r="F10" s="182">
        <v>10746102.609999999</v>
      </c>
      <c r="G10" s="229">
        <v>10577632.5</v>
      </c>
      <c r="H10" s="182">
        <f>+E10-F10</f>
        <v>3715996.7699999996</v>
      </c>
    </row>
    <row r="11" spans="1:8" x14ac:dyDescent="0.25">
      <c r="A11" s="199"/>
      <c r="B11" s="198" t="s">
        <v>432</v>
      </c>
      <c r="C11" s="182">
        <v>1196443.31</v>
      </c>
      <c r="D11" s="182">
        <v>132804.54</v>
      </c>
      <c r="E11" s="234">
        <f t="shared" ref="E11:E37" si="1">+C11+D11</f>
        <v>1329247.8500000001</v>
      </c>
      <c r="F11" s="182">
        <v>633511.42000000004</v>
      </c>
      <c r="G11" s="229">
        <v>601043.52</v>
      </c>
      <c r="H11" s="182">
        <f t="shared" ref="H11:H16" si="2">+E11-F11</f>
        <v>695736.43</v>
      </c>
    </row>
    <row r="12" spans="1:8" x14ac:dyDescent="0.25">
      <c r="A12" s="199"/>
      <c r="B12" s="198" t="s">
        <v>433</v>
      </c>
      <c r="C12" s="182">
        <v>3345548.29</v>
      </c>
      <c r="D12" s="182">
        <v>35999.75</v>
      </c>
      <c r="E12" s="234">
        <f t="shared" si="1"/>
        <v>3381548.04</v>
      </c>
      <c r="F12" s="182">
        <v>337381.75</v>
      </c>
      <c r="G12" s="229">
        <v>337381.75</v>
      </c>
      <c r="H12" s="182">
        <f t="shared" si="2"/>
        <v>3044166.29</v>
      </c>
    </row>
    <row r="13" spans="1:8" x14ac:dyDescent="0.25">
      <c r="A13" s="199"/>
      <c r="B13" s="198" t="s">
        <v>434</v>
      </c>
      <c r="C13" s="182">
        <v>764546.81</v>
      </c>
      <c r="D13" s="182">
        <v>0</v>
      </c>
      <c r="E13" s="234">
        <f t="shared" si="1"/>
        <v>764546.81</v>
      </c>
      <c r="F13" s="216">
        <v>0</v>
      </c>
      <c r="G13" s="230">
        <v>0</v>
      </c>
      <c r="H13" s="182">
        <f t="shared" si="2"/>
        <v>764546.81</v>
      </c>
    </row>
    <row r="14" spans="1:8" x14ac:dyDescent="0.25">
      <c r="A14" s="199"/>
      <c r="B14" s="198" t="s">
        <v>435</v>
      </c>
      <c r="C14" s="182">
        <v>2426068</v>
      </c>
      <c r="D14" s="182">
        <v>70698</v>
      </c>
      <c r="E14" s="234">
        <f t="shared" si="1"/>
        <v>2496766</v>
      </c>
      <c r="F14" s="182">
        <v>1024778.42</v>
      </c>
      <c r="G14" s="229">
        <v>995184.21</v>
      </c>
      <c r="H14" s="182">
        <f t="shared" si="2"/>
        <v>1471987.58</v>
      </c>
    </row>
    <row r="15" spans="1:8" x14ac:dyDescent="0.25">
      <c r="A15" s="199"/>
      <c r="B15" s="198" t="s">
        <v>436</v>
      </c>
      <c r="C15" s="182">
        <v>0</v>
      </c>
      <c r="D15" s="182">
        <v>0</v>
      </c>
      <c r="E15" s="234">
        <f t="shared" si="1"/>
        <v>0</v>
      </c>
      <c r="F15" s="182">
        <v>0</v>
      </c>
      <c r="G15" s="229">
        <v>0</v>
      </c>
      <c r="H15" s="182">
        <f t="shared" si="2"/>
        <v>0</v>
      </c>
    </row>
    <row r="16" spans="1:8" ht="15" customHeight="1" x14ac:dyDescent="0.25">
      <c r="A16" s="199"/>
      <c r="B16" s="198" t="s">
        <v>437</v>
      </c>
      <c r="C16" s="182">
        <v>90000</v>
      </c>
      <c r="D16" s="182">
        <v>0</v>
      </c>
      <c r="E16" s="234">
        <f t="shared" si="1"/>
        <v>90000</v>
      </c>
      <c r="F16" s="182">
        <v>0</v>
      </c>
      <c r="G16" s="229">
        <v>0</v>
      </c>
      <c r="H16" s="182">
        <f t="shared" si="2"/>
        <v>90000</v>
      </c>
    </row>
    <row r="17" spans="1:8" ht="15" customHeight="1" x14ac:dyDescent="0.25">
      <c r="A17" s="365" t="s">
        <v>438</v>
      </c>
      <c r="B17" s="366"/>
      <c r="C17" s="214">
        <f>SUM(C18:C27)</f>
        <v>3304656</v>
      </c>
      <c r="D17" s="214">
        <f t="shared" ref="D17:H17" si="3">SUM(D18:D27)</f>
        <v>-46324.31</v>
      </c>
      <c r="E17" s="233">
        <f>SUM(E18:E27)</f>
        <v>3258331.6900000004</v>
      </c>
      <c r="F17" s="214">
        <f t="shared" si="3"/>
        <v>586350.1</v>
      </c>
      <c r="G17" s="228">
        <f t="shared" si="3"/>
        <v>459969.45</v>
      </c>
      <c r="H17" s="214">
        <f t="shared" si="3"/>
        <v>2671981.59</v>
      </c>
    </row>
    <row r="18" spans="1:8" ht="24" x14ac:dyDescent="0.25">
      <c r="A18" s="199"/>
      <c r="B18" s="198" t="s">
        <v>439</v>
      </c>
      <c r="C18" s="182">
        <v>2711556</v>
      </c>
      <c r="D18" s="182">
        <v>82203.73</v>
      </c>
      <c r="E18" s="234">
        <f t="shared" si="1"/>
        <v>2793759.73</v>
      </c>
      <c r="F18" s="182">
        <v>406733.74</v>
      </c>
      <c r="G18" s="229">
        <v>284315.96000000002</v>
      </c>
      <c r="H18" s="182">
        <f>+E18-F18</f>
        <v>2387025.9900000002</v>
      </c>
    </row>
    <row r="19" spans="1:8" x14ac:dyDescent="0.25">
      <c r="A19" s="199"/>
      <c r="B19" s="198" t="s">
        <v>440</v>
      </c>
      <c r="C19" s="182">
        <v>141600</v>
      </c>
      <c r="D19" s="182">
        <v>-5000</v>
      </c>
      <c r="E19" s="234">
        <f t="shared" si="1"/>
        <v>136600</v>
      </c>
      <c r="F19" s="182">
        <v>34552.6</v>
      </c>
      <c r="G19" s="229">
        <v>34427.599999999999</v>
      </c>
      <c r="H19" s="182">
        <f t="shared" ref="H19:H81" si="4">+E19-F19</f>
        <v>102047.4</v>
      </c>
    </row>
    <row r="20" spans="1:8" x14ac:dyDescent="0.25">
      <c r="A20" s="199"/>
      <c r="B20" s="198" t="s">
        <v>441</v>
      </c>
      <c r="C20" s="182">
        <v>0</v>
      </c>
      <c r="D20" s="182">
        <v>-800</v>
      </c>
      <c r="E20" s="234">
        <f t="shared" si="1"/>
        <v>-800</v>
      </c>
      <c r="F20" s="182">
        <v>0</v>
      </c>
      <c r="G20" s="229">
        <v>0</v>
      </c>
      <c r="H20" s="182">
        <f t="shared" si="4"/>
        <v>-800</v>
      </c>
    </row>
    <row r="21" spans="1:8" x14ac:dyDescent="0.25">
      <c r="A21" s="199"/>
      <c r="B21" s="198" t="s">
        <v>442</v>
      </c>
      <c r="C21" s="182">
        <v>6500</v>
      </c>
      <c r="D21" s="182">
        <v>-4523.2299999999996</v>
      </c>
      <c r="E21" s="234">
        <f t="shared" si="1"/>
        <v>1976.7700000000004</v>
      </c>
      <c r="F21" s="182">
        <v>3397.77</v>
      </c>
      <c r="G21" s="229">
        <v>3397.77</v>
      </c>
      <c r="H21" s="182">
        <f t="shared" si="4"/>
        <v>-1420.9999999999995</v>
      </c>
    </row>
    <row r="22" spans="1:8" x14ac:dyDescent="0.25">
      <c r="A22" s="199"/>
      <c r="B22" s="198" t="s">
        <v>528</v>
      </c>
      <c r="C22" s="182">
        <v>0</v>
      </c>
      <c r="D22" s="182">
        <v>12064</v>
      </c>
      <c r="E22" s="234">
        <f t="shared" si="1"/>
        <v>12064</v>
      </c>
      <c r="F22" s="182">
        <v>11787.92</v>
      </c>
      <c r="G22" s="229">
        <v>11787.92</v>
      </c>
      <c r="H22" s="182">
        <f t="shared" si="4"/>
        <v>276.07999999999993</v>
      </c>
    </row>
    <row r="23" spans="1:8" x14ac:dyDescent="0.25">
      <c r="A23" s="199"/>
      <c r="B23" s="198" t="s">
        <v>443</v>
      </c>
      <c r="C23" s="182">
        <v>0</v>
      </c>
      <c r="D23" s="182">
        <v>0</v>
      </c>
      <c r="E23" s="234">
        <v>0</v>
      </c>
      <c r="F23" s="182">
        <v>0</v>
      </c>
      <c r="G23" s="229">
        <v>0</v>
      </c>
      <c r="H23" s="182">
        <f t="shared" si="4"/>
        <v>0</v>
      </c>
    </row>
    <row r="24" spans="1:8" x14ac:dyDescent="0.25">
      <c r="A24" s="199"/>
      <c r="B24" s="198" t="s">
        <v>444</v>
      </c>
      <c r="C24" s="182">
        <v>360000</v>
      </c>
      <c r="D24" s="182">
        <v>-122799.78</v>
      </c>
      <c r="E24" s="234">
        <f t="shared" si="1"/>
        <v>237200.22</v>
      </c>
      <c r="F24" s="182">
        <v>84580.23</v>
      </c>
      <c r="G24" s="229">
        <v>83480.179999999993</v>
      </c>
      <c r="H24" s="182">
        <f t="shared" si="4"/>
        <v>152619.99</v>
      </c>
    </row>
    <row r="25" spans="1:8" x14ac:dyDescent="0.25">
      <c r="A25" s="199"/>
      <c r="B25" s="198" t="s">
        <v>445</v>
      </c>
      <c r="C25" s="182">
        <v>0</v>
      </c>
      <c r="D25" s="182">
        <v>0</v>
      </c>
      <c r="E25" s="234">
        <f t="shared" si="1"/>
        <v>0</v>
      </c>
      <c r="F25" s="182">
        <v>0</v>
      </c>
      <c r="G25" s="229">
        <v>0</v>
      </c>
      <c r="H25" s="182">
        <f t="shared" si="4"/>
        <v>0</v>
      </c>
    </row>
    <row r="26" spans="1:8" x14ac:dyDescent="0.25">
      <c r="A26" s="199"/>
      <c r="B26" s="198" t="s">
        <v>446</v>
      </c>
      <c r="C26" s="182">
        <v>0</v>
      </c>
      <c r="D26" s="182">
        <v>0</v>
      </c>
      <c r="E26" s="234">
        <f t="shared" si="1"/>
        <v>0</v>
      </c>
      <c r="F26" s="182">
        <v>0</v>
      </c>
      <c r="G26" s="229">
        <v>0</v>
      </c>
      <c r="H26" s="182">
        <f t="shared" si="4"/>
        <v>0</v>
      </c>
    </row>
    <row r="27" spans="1:8" ht="15" customHeight="1" x14ac:dyDescent="0.25">
      <c r="A27" s="199"/>
      <c r="B27" s="198" t="s">
        <v>447</v>
      </c>
      <c r="C27" s="182">
        <v>85000</v>
      </c>
      <c r="D27" s="182">
        <v>-7469.03</v>
      </c>
      <c r="E27" s="234">
        <f t="shared" si="1"/>
        <v>77530.97</v>
      </c>
      <c r="F27" s="182">
        <v>45297.84</v>
      </c>
      <c r="G27" s="229">
        <v>42560.02</v>
      </c>
      <c r="H27" s="182">
        <f t="shared" si="4"/>
        <v>32233.130000000005</v>
      </c>
    </row>
    <row r="28" spans="1:8" ht="15" customHeight="1" x14ac:dyDescent="0.25">
      <c r="A28" s="365" t="s">
        <v>448</v>
      </c>
      <c r="B28" s="366"/>
      <c r="C28" s="214">
        <f>SUM(C29:C37)</f>
        <v>3091153.24</v>
      </c>
      <c r="D28" s="214">
        <f>SUM(D29:D37)</f>
        <v>-72828.769999999975</v>
      </c>
      <c r="E28" s="233">
        <f>SUM(E29:E37)</f>
        <v>3018324.4700000007</v>
      </c>
      <c r="F28" s="214">
        <f t="shared" ref="F28:G28" si="5">SUM(F29:F37)</f>
        <v>1360916.27</v>
      </c>
      <c r="G28" s="228">
        <f t="shared" si="5"/>
        <v>1342277.62</v>
      </c>
      <c r="H28" s="214">
        <f t="shared" si="4"/>
        <v>1657408.2000000007</v>
      </c>
    </row>
    <row r="29" spans="1:8" x14ac:dyDescent="0.25">
      <c r="A29" s="199"/>
      <c r="B29" s="198" t="s">
        <v>449</v>
      </c>
      <c r="C29" s="182">
        <v>942642</v>
      </c>
      <c r="D29" s="182">
        <v>-161392.12</v>
      </c>
      <c r="E29" s="234">
        <f t="shared" si="1"/>
        <v>781249.88</v>
      </c>
      <c r="F29" s="182">
        <v>491158.56</v>
      </c>
      <c r="G29" s="229">
        <v>490402.53</v>
      </c>
      <c r="H29" s="182">
        <f>+E29-F29</f>
        <v>290091.32</v>
      </c>
    </row>
    <row r="30" spans="1:8" x14ac:dyDescent="0.25">
      <c r="A30" s="199"/>
      <c r="B30" s="198" t="s">
        <v>450</v>
      </c>
      <c r="C30" s="182">
        <v>71000</v>
      </c>
      <c r="D30" s="182">
        <v>-20000</v>
      </c>
      <c r="E30" s="234">
        <f t="shared" si="1"/>
        <v>51000</v>
      </c>
      <c r="F30" s="182">
        <v>11357.64</v>
      </c>
      <c r="G30" s="229">
        <v>7877.64</v>
      </c>
      <c r="H30" s="182">
        <f t="shared" ref="H30:H37" si="6">+E30-F30</f>
        <v>39642.36</v>
      </c>
    </row>
    <row r="31" spans="1:8" x14ac:dyDescent="0.25">
      <c r="A31" s="199"/>
      <c r="B31" s="198" t="s">
        <v>451</v>
      </c>
      <c r="C31" s="182">
        <v>416356.4</v>
      </c>
      <c r="D31" s="182">
        <v>0</v>
      </c>
      <c r="E31" s="234">
        <f t="shared" si="1"/>
        <v>416356.4</v>
      </c>
      <c r="F31" s="182">
        <v>5990</v>
      </c>
      <c r="G31" s="229">
        <v>5990</v>
      </c>
      <c r="H31" s="182">
        <f t="shared" si="6"/>
        <v>410366.4</v>
      </c>
    </row>
    <row r="32" spans="1:8" x14ac:dyDescent="0.25">
      <c r="A32" s="199"/>
      <c r="B32" s="198" t="s">
        <v>452</v>
      </c>
      <c r="C32" s="182">
        <v>117200</v>
      </c>
      <c r="D32" s="182">
        <v>0</v>
      </c>
      <c r="E32" s="234">
        <f t="shared" si="1"/>
        <v>117200</v>
      </c>
      <c r="F32" s="182">
        <v>106989.96</v>
      </c>
      <c r="G32" s="229">
        <v>106989.96</v>
      </c>
      <c r="H32" s="182">
        <f t="shared" si="6"/>
        <v>10210.039999999994</v>
      </c>
    </row>
    <row r="33" spans="1:8" x14ac:dyDescent="0.25">
      <c r="A33" s="199"/>
      <c r="B33" s="198" t="s">
        <v>453</v>
      </c>
      <c r="C33" s="182">
        <v>469439.59</v>
      </c>
      <c r="D33" s="182">
        <v>248251.95</v>
      </c>
      <c r="E33" s="234">
        <f t="shared" si="1"/>
        <v>717691.54</v>
      </c>
      <c r="F33" s="182">
        <v>447056.07</v>
      </c>
      <c r="G33" s="229">
        <v>435553.45</v>
      </c>
      <c r="H33" s="182">
        <f t="shared" si="6"/>
        <v>270635.47000000003</v>
      </c>
    </row>
    <row r="34" spans="1:8" x14ac:dyDescent="0.25">
      <c r="A34" s="199"/>
      <c r="B34" s="198" t="s">
        <v>454</v>
      </c>
      <c r="C34" s="182">
        <v>100000</v>
      </c>
      <c r="D34" s="182">
        <v>0</v>
      </c>
      <c r="E34" s="234">
        <f t="shared" si="1"/>
        <v>100000</v>
      </c>
      <c r="F34" s="182">
        <v>2900</v>
      </c>
      <c r="G34" s="229">
        <v>0</v>
      </c>
      <c r="H34" s="182">
        <f t="shared" si="6"/>
        <v>97100</v>
      </c>
    </row>
    <row r="35" spans="1:8" x14ac:dyDescent="0.25">
      <c r="A35" s="199"/>
      <c r="B35" s="198" t="s">
        <v>455</v>
      </c>
      <c r="C35" s="182">
        <v>133000</v>
      </c>
      <c r="D35" s="182">
        <v>-67737.39</v>
      </c>
      <c r="E35" s="234">
        <f t="shared" si="1"/>
        <v>65262.61</v>
      </c>
      <c r="F35" s="182">
        <v>22392.59</v>
      </c>
      <c r="G35" s="229">
        <v>22392.59</v>
      </c>
      <c r="H35" s="182">
        <f t="shared" si="6"/>
        <v>42870.020000000004</v>
      </c>
    </row>
    <row r="36" spans="1:8" x14ac:dyDescent="0.25">
      <c r="A36" s="199"/>
      <c r="B36" s="198" t="s">
        <v>456</v>
      </c>
      <c r="C36" s="182">
        <v>195000</v>
      </c>
      <c r="D36" s="182">
        <v>-81037.009999999995</v>
      </c>
      <c r="E36" s="234">
        <f t="shared" si="1"/>
        <v>113962.99</v>
      </c>
      <c r="F36" s="182">
        <v>25640.45</v>
      </c>
      <c r="G36" s="229">
        <v>25640.45</v>
      </c>
      <c r="H36" s="182">
        <f t="shared" si="6"/>
        <v>88322.540000000008</v>
      </c>
    </row>
    <row r="37" spans="1:8" ht="15" customHeight="1" x14ac:dyDescent="0.25">
      <c r="A37" s="199"/>
      <c r="B37" s="198" t="s">
        <v>457</v>
      </c>
      <c r="C37" s="182">
        <v>646515.25</v>
      </c>
      <c r="D37" s="182">
        <v>9085.7999999999993</v>
      </c>
      <c r="E37" s="234">
        <f t="shared" si="1"/>
        <v>655601.05000000005</v>
      </c>
      <c r="F37" s="182">
        <v>247431</v>
      </c>
      <c r="G37" s="229">
        <v>247431</v>
      </c>
      <c r="H37" s="182">
        <f t="shared" si="6"/>
        <v>408170.05000000005</v>
      </c>
    </row>
    <row r="38" spans="1:8" ht="15" customHeight="1" x14ac:dyDescent="0.25">
      <c r="A38" s="365" t="s">
        <v>458</v>
      </c>
      <c r="B38" s="366"/>
      <c r="C38" s="214">
        <f t="shared" ref="C38:G38" si="7">+C39+C40+C41+C42+C43+C44+C45+C46+C47</f>
        <v>53029205.82</v>
      </c>
      <c r="D38" s="214">
        <f t="shared" si="7"/>
        <v>0</v>
      </c>
      <c r="E38" s="233">
        <f t="shared" si="7"/>
        <v>53029205.82</v>
      </c>
      <c r="F38" s="214">
        <f>+F39+F40+F41+F42+F43+F44+F45+F46+F47</f>
        <v>36680609.170000002</v>
      </c>
      <c r="G38" s="228">
        <f t="shared" si="7"/>
        <v>36461275.170000002</v>
      </c>
      <c r="H38" s="214">
        <f t="shared" si="4"/>
        <v>16348596.649999999</v>
      </c>
    </row>
    <row r="39" spans="1:8" x14ac:dyDescent="0.25">
      <c r="A39" s="199"/>
      <c r="B39" s="198" t="s">
        <v>459</v>
      </c>
      <c r="C39" s="182">
        <v>53029205.82</v>
      </c>
      <c r="D39" s="182">
        <v>0</v>
      </c>
      <c r="E39" s="234">
        <f>+C39+D39</f>
        <v>53029205.82</v>
      </c>
      <c r="F39" s="182">
        <v>36680609.170000002</v>
      </c>
      <c r="G39" s="229">
        <v>36461275.170000002</v>
      </c>
      <c r="H39" s="182">
        <f>+E39-F39</f>
        <v>16348596.649999999</v>
      </c>
    </row>
    <row r="40" spans="1:8" x14ac:dyDescent="0.25">
      <c r="A40" s="199"/>
      <c r="B40" s="198" t="s">
        <v>460</v>
      </c>
      <c r="C40" s="182">
        <v>0</v>
      </c>
      <c r="D40" s="182">
        <v>0</v>
      </c>
      <c r="E40" s="234">
        <f t="shared" ref="E40:E47" si="8">+C40+D40</f>
        <v>0</v>
      </c>
      <c r="F40" s="182">
        <v>0</v>
      </c>
      <c r="G40" s="229">
        <v>0</v>
      </c>
      <c r="H40" s="182">
        <f t="shared" ref="H40:H47" si="9">+E40-F40</f>
        <v>0</v>
      </c>
    </row>
    <row r="41" spans="1:8" ht="15.75" thickBot="1" x14ac:dyDescent="0.3">
      <c r="A41" s="200"/>
      <c r="B41" s="201" t="s">
        <v>461</v>
      </c>
      <c r="C41" s="215">
        <v>0</v>
      </c>
      <c r="D41" s="215">
        <v>0</v>
      </c>
      <c r="E41" s="235">
        <f t="shared" si="8"/>
        <v>0</v>
      </c>
      <c r="F41" s="215">
        <v>0</v>
      </c>
      <c r="G41" s="236">
        <v>0</v>
      </c>
      <c r="H41" s="215">
        <f t="shared" si="9"/>
        <v>0</v>
      </c>
    </row>
    <row r="42" spans="1:8" x14ac:dyDescent="0.25">
      <c r="A42" s="203"/>
      <c r="B42" s="204" t="s">
        <v>462</v>
      </c>
      <c r="C42" s="218">
        <v>0</v>
      </c>
      <c r="D42" s="218">
        <v>0</v>
      </c>
      <c r="E42" s="218">
        <f t="shared" si="8"/>
        <v>0</v>
      </c>
      <c r="F42" s="218">
        <v>0</v>
      </c>
      <c r="G42" s="218">
        <v>0</v>
      </c>
      <c r="H42" s="218">
        <f t="shared" si="9"/>
        <v>0</v>
      </c>
    </row>
    <row r="43" spans="1:8" x14ac:dyDescent="0.25">
      <c r="A43" s="199"/>
      <c r="B43" s="198" t="s">
        <v>463</v>
      </c>
      <c r="C43" s="182">
        <v>0</v>
      </c>
      <c r="D43" s="182">
        <v>0</v>
      </c>
      <c r="E43" s="182">
        <f t="shared" si="8"/>
        <v>0</v>
      </c>
      <c r="F43" s="182">
        <v>0</v>
      </c>
      <c r="G43" s="182">
        <v>0</v>
      </c>
      <c r="H43" s="182">
        <f t="shared" si="9"/>
        <v>0</v>
      </c>
    </row>
    <row r="44" spans="1:8" x14ac:dyDescent="0.25">
      <c r="A44" s="199"/>
      <c r="B44" s="198" t="s">
        <v>464</v>
      </c>
      <c r="C44" s="182">
        <v>0</v>
      </c>
      <c r="D44" s="182">
        <v>0</v>
      </c>
      <c r="E44" s="182">
        <f t="shared" si="8"/>
        <v>0</v>
      </c>
      <c r="F44" s="182">
        <v>0</v>
      </c>
      <c r="G44" s="182">
        <v>0</v>
      </c>
      <c r="H44" s="182">
        <f t="shared" si="9"/>
        <v>0</v>
      </c>
    </row>
    <row r="45" spans="1:8" x14ac:dyDescent="0.25">
      <c r="A45" s="199"/>
      <c r="B45" s="198" t="s">
        <v>465</v>
      </c>
      <c r="C45" s="182">
        <v>0</v>
      </c>
      <c r="D45" s="182">
        <v>0</v>
      </c>
      <c r="E45" s="182">
        <f t="shared" si="8"/>
        <v>0</v>
      </c>
      <c r="F45" s="182">
        <v>0</v>
      </c>
      <c r="G45" s="182">
        <v>0</v>
      </c>
      <c r="H45" s="182">
        <f t="shared" si="9"/>
        <v>0</v>
      </c>
    </row>
    <row r="46" spans="1:8" x14ac:dyDescent="0.25">
      <c r="A46" s="199"/>
      <c r="B46" s="198" t="s">
        <v>466</v>
      </c>
      <c r="C46" s="182">
        <v>0</v>
      </c>
      <c r="D46" s="182">
        <v>0</v>
      </c>
      <c r="E46" s="182">
        <f t="shared" si="8"/>
        <v>0</v>
      </c>
      <c r="F46" s="182">
        <v>0</v>
      </c>
      <c r="G46" s="182">
        <v>0</v>
      </c>
      <c r="H46" s="182">
        <f t="shared" si="9"/>
        <v>0</v>
      </c>
    </row>
    <row r="47" spans="1:8" ht="15" customHeight="1" x14ac:dyDescent="0.25">
      <c r="A47" s="199"/>
      <c r="B47" s="198" t="s">
        <v>467</v>
      </c>
      <c r="C47" s="182">
        <v>0</v>
      </c>
      <c r="D47" s="182">
        <v>0</v>
      </c>
      <c r="E47" s="182">
        <f t="shared" si="8"/>
        <v>0</v>
      </c>
      <c r="F47" s="182">
        <v>0</v>
      </c>
      <c r="G47" s="182">
        <v>0</v>
      </c>
      <c r="H47" s="182">
        <f t="shared" si="9"/>
        <v>0</v>
      </c>
    </row>
    <row r="48" spans="1:8" ht="15" customHeight="1" x14ac:dyDescent="0.25">
      <c r="A48" s="365" t="s">
        <v>468</v>
      </c>
      <c r="B48" s="366"/>
      <c r="C48" s="214">
        <f>SUM(C49:C57)</f>
        <v>1212080.97</v>
      </c>
      <c r="D48" s="214">
        <f t="shared" ref="D48:H48" si="10">SUM(D49:D57)</f>
        <v>100500</v>
      </c>
      <c r="E48" s="214">
        <f t="shared" si="10"/>
        <v>1312580.97</v>
      </c>
      <c r="F48" s="214">
        <f t="shared" si="10"/>
        <v>20598.38</v>
      </c>
      <c r="G48" s="214">
        <f t="shared" si="10"/>
        <v>20509.38</v>
      </c>
      <c r="H48" s="214">
        <f t="shared" si="10"/>
        <v>1291982.5899999999</v>
      </c>
    </row>
    <row r="49" spans="1:8" x14ac:dyDescent="0.25">
      <c r="A49" s="199"/>
      <c r="B49" s="198" t="s">
        <v>469</v>
      </c>
      <c r="C49" s="182">
        <v>453782</v>
      </c>
      <c r="D49" s="182">
        <v>0</v>
      </c>
      <c r="E49" s="182">
        <f>+C49+D49</f>
        <v>453782</v>
      </c>
      <c r="F49" s="182">
        <v>20598.38</v>
      </c>
      <c r="G49" s="182">
        <v>20509.38</v>
      </c>
      <c r="H49" s="182">
        <f>+E49-F49</f>
        <v>433183.62</v>
      </c>
    </row>
    <row r="50" spans="1:8" x14ac:dyDescent="0.25">
      <c r="A50" s="199"/>
      <c r="B50" s="198" t="s">
        <v>470</v>
      </c>
      <c r="C50" s="182">
        <v>0</v>
      </c>
      <c r="D50" s="182">
        <v>0</v>
      </c>
      <c r="E50" s="182">
        <f t="shared" ref="E50:E56" si="11">+C50+D50</f>
        <v>0</v>
      </c>
      <c r="F50" s="182">
        <v>0</v>
      </c>
      <c r="G50" s="182">
        <v>0</v>
      </c>
      <c r="H50" s="182">
        <f t="shared" ref="H50:H57" si="12">+E50-F50</f>
        <v>0</v>
      </c>
    </row>
    <row r="51" spans="1:8" x14ac:dyDescent="0.25">
      <c r="A51" s="199"/>
      <c r="B51" s="198" t="s">
        <v>471</v>
      </c>
      <c r="C51" s="182">
        <v>0</v>
      </c>
      <c r="D51" s="182">
        <v>0</v>
      </c>
      <c r="E51" s="182">
        <f t="shared" si="11"/>
        <v>0</v>
      </c>
      <c r="F51" s="182">
        <v>0</v>
      </c>
      <c r="G51" s="182">
        <v>0</v>
      </c>
      <c r="H51" s="182">
        <f t="shared" si="12"/>
        <v>0</v>
      </c>
    </row>
    <row r="52" spans="1:8" x14ac:dyDescent="0.25">
      <c r="A52" s="199"/>
      <c r="B52" s="198" t="s">
        <v>472</v>
      </c>
      <c r="C52" s="182">
        <v>0</v>
      </c>
      <c r="D52" s="182">
        <v>100500</v>
      </c>
      <c r="E52" s="182">
        <v>100500</v>
      </c>
      <c r="F52" s="182">
        <v>0</v>
      </c>
      <c r="G52" s="182">
        <v>0</v>
      </c>
      <c r="H52" s="182">
        <f t="shared" si="12"/>
        <v>100500</v>
      </c>
    </row>
    <row r="53" spans="1:8" x14ac:dyDescent="0.25">
      <c r="A53" s="199"/>
      <c r="B53" s="198" t="s">
        <v>473</v>
      </c>
      <c r="C53" s="182">
        <v>0</v>
      </c>
      <c r="D53" s="182">
        <v>0</v>
      </c>
      <c r="E53" s="182">
        <f t="shared" si="11"/>
        <v>0</v>
      </c>
      <c r="F53" s="182">
        <v>0</v>
      </c>
      <c r="G53" s="182">
        <v>0</v>
      </c>
      <c r="H53" s="182">
        <f t="shared" si="12"/>
        <v>0</v>
      </c>
    </row>
    <row r="54" spans="1:8" x14ac:dyDescent="0.25">
      <c r="A54" s="199"/>
      <c r="B54" s="198" t="s">
        <v>474</v>
      </c>
      <c r="C54" s="182">
        <v>0</v>
      </c>
      <c r="D54" s="182">
        <v>0</v>
      </c>
      <c r="E54" s="182">
        <f t="shared" si="11"/>
        <v>0</v>
      </c>
      <c r="F54" s="182">
        <v>0</v>
      </c>
      <c r="G54" s="182">
        <v>0</v>
      </c>
      <c r="H54" s="182">
        <f t="shared" si="12"/>
        <v>0</v>
      </c>
    </row>
    <row r="55" spans="1:8" x14ac:dyDescent="0.25">
      <c r="A55" s="199"/>
      <c r="B55" s="198" t="s">
        <v>475</v>
      </c>
      <c r="C55" s="182">
        <v>0</v>
      </c>
      <c r="D55" s="182">
        <v>0</v>
      </c>
      <c r="E55" s="182">
        <f t="shared" si="11"/>
        <v>0</v>
      </c>
      <c r="F55" s="182">
        <v>0</v>
      </c>
      <c r="G55" s="182">
        <v>0</v>
      </c>
      <c r="H55" s="182">
        <f t="shared" si="12"/>
        <v>0</v>
      </c>
    </row>
    <row r="56" spans="1:8" x14ac:dyDescent="0.25">
      <c r="A56" s="199"/>
      <c r="B56" s="198" t="s">
        <v>476</v>
      </c>
      <c r="C56" s="182">
        <v>0</v>
      </c>
      <c r="D56" s="182">
        <v>0</v>
      </c>
      <c r="E56" s="182">
        <f t="shared" si="11"/>
        <v>0</v>
      </c>
      <c r="F56" s="182">
        <v>0</v>
      </c>
      <c r="G56" s="182">
        <v>0</v>
      </c>
      <c r="H56" s="182">
        <f t="shared" si="12"/>
        <v>0</v>
      </c>
    </row>
    <row r="57" spans="1:8" ht="15" customHeight="1" x14ac:dyDescent="0.25">
      <c r="A57" s="199"/>
      <c r="B57" s="198" t="s">
        <v>477</v>
      </c>
      <c r="C57" s="182">
        <v>758298.97</v>
      </c>
      <c r="D57" s="182">
        <v>0</v>
      </c>
      <c r="E57" s="182">
        <f>+C57+D57</f>
        <v>758298.97</v>
      </c>
      <c r="F57" s="182">
        <v>0</v>
      </c>
      <c r="G57" s="182">
        <v>0</v>
      </c>
      <c r="H57" s="182">
        <f t="shared" si="12"/>
        <v>758298.97</v>
      </c>
    </row>
    <row r="58" spans="1:8" ht="15" customHeight="1" x14ac:dyDescent="0.25">
      <c r="A58" s="365" t="s">
        <v>478</v>
      </c>
      <c r="B58" s="366"/>
      <c r="C58" s="214">
        <v>0</v>
      </c>
      <c r="D58" s="214">
        <v>0</v>
      </c>
      <c r="E58" s="214">
        <f t="shared" ref="E58:G73" si="13">+C58+D58</f>
        <v>0</v>
      </c>
      <c r="F58" s="214">
        <v>0</v>
      </c>
      <c r="G58" s="214">
        <v>0</v>
      </c>
      <c r="H58" s="182">
        <f t="shared" si="4"/>
        <v>0</v>
      </c>
    </row>
    <row r="59" spans="1:8" x14ac:dyDescent="0.25">
      <c r="A59" s="199"/>
      <c r="B59" s="198" t="s">
        <v>479</v>
      </c>
      <c r="C59" s="182">
        <v>0</v>
      </c>
      <c r="D59" s="182">
        <v>0</v>
      </c>
      <c r="E59" s="182">
        <f t="shared" si="13"/>
        <v>0</v>
      </c>
      <c r="F59" s="182">
        <v>0</v>
      </c>
      <c r="G59" s="182">
        <v>0</v>
      </c>
      <c r="H59" s="182">
        <f t="shared" si="4"/>
        <v>0</v>
      </c>
    </row>
    <row r="60" spans="1:8" x14ac:dyDescent="0.25">
      <c r="A60" s="199"/>
      <c r="B60" s="198" t="s">
        <v>480</v>
      </c>
      <c r="C60" s="182">
        <v>0</v>
      </c>
      <c r="D60" s="182">
        <v>0</v>
      </c>
      <c r="E60" s="182">
        <f t="shared" si="13"/>
        <v>0</v>
      </c>
      <c r="F60" s="182">
        <v>0</v>
      </c>
      <c r="G60" s="182">
        <v>0</v>
      </c>
      <c r="H60" s="182">
        <f t="shared" si="4"/>
        <v>0</v>
      </c>
    </row>
    <row r="61" spans="1:8" ht="15" customHeight="1" x14ac:dyDescent="0.25">
      <c r="A61" s="199"/>
      <c r="B61" s="198" t="s">
        <v>481</v>
      </c>
      <c r="C61" s="182">
        <v>0</v>
      </c>
      <c r="D61" s="182">
        <v>0</v>
      </c>
      <c r="E61" s="182">
        <f t="shared" si="13"/>
        <v>0</v>
      </c>
      <c r="F61" s="182">
        <v>0</v>
      </c>
      <c r="G61" s="182">
        <v>0</v>
      </c>
      <c r="H61" s="182">
        <f t="shared" si="4"/>
        <v>0</v>
      </c>
    </row>
    <row r="62" spans="1:8" ht="15" customHeight="1" x14ac:dyDescent="0.25">
      <c r="A62" s="365" t="s">
        <v>482</v>
      </c>
      <c r="B62" s="366"/>
      <c r="C62" s="214">
        <v>0</v>
      </c>
      <c r="D62" s="214">
        <v>0</v>
      </c>
      <c r="E62" s="214">
        <f t="shared" si="13"/>
        <v>0</v>
      </c>
      <c r="F62" s="214">
        <v>0</v>
      </c>
      <c r="G62" s="214">
        <v>0</v>
      </c>
      <c r="H62" s="182">
        <f t="shared" si="4"/>
        <v>0</v>
      </c>
    </row>
    <row r="63" spans="1:8" x14ac:dyDescent="0.25">
      <c r="A63" s="199"/>
      <c r="B63" s="198" t="s">
        <v>483</v>
      </c>
      <c r="C63" s="182">
        <v>0</v>
      </c>
      <c r="D63" s="182">
        <v>0</v>
      </c>
      <c r="E63" s="182">
        <f t="shared" si="13"/>
        <v>0</v>
      </c>
      <c r="F63" s="182">
        <v>0</v>
      </c>
      <c r="G63" s="182">
        <v>0</v>
      </c>
      <c r="H63" s="182">
        <f t="shared" si="4"/>
        <v>0</v>
      </c>
    </row>
    <row r="64" spans="1:8" x14ac:dyDescent="0.25">
      <c r="A64" s="199"/>
      <c r="B64" s="198" t="s">
        <v>484</v>
      </c>
      <c r="C64" s="182">
        <v>0</v>
      </c>
      <c r="D64" s="182">
        <v>0</v>
      </c>
      <c r="E64" s="182">
        <f t="shared" si="13"/>
        <v>0</v>
      </c>
      <c r="F64" s="182">
        <v>0</v>
      </c>
      <c r="G64" s="182">
        <v>0</v>
      </c>
      <c r="H64" s="182">
        <f t="shared" si="4"/>
        <v>0</v>
      </c>
    </row>
    <row r="65" spans="1:8" x14ac:dyDescent="0.25">
      <c r="A65" s="199"/>
      <c r="B65" s="198" t="s">
        <v>485</v>
      </c>
      <c r="C65" s="182">
        <v>0</v>
      </c>
      <c r="D65" s="182">
        <v>0</v>
      </c>
      <c r="E65" s="182">
        <f t="shared" si="13"/>
        <v>0</v>
      </c>
      <c r="F65" s="182">
        <v>0</v>
      </c>
      <c r="G65" s="182">
        <v>0</v>
      </c>
      <c r="H65" s="182">
        <f t="shared" si="4"/>
        <v>0</v>
      </c>
    </row>
    <row r="66" spans="1:8" x14ac:dyDescent="0.25">
      <c r="A66" s="199"/>
      <c r="B66" s="198" t="s">
        <v>486</v>
      </c>
      <c r="C66" s="182">
        <v>0</v>
      </c>
      <c r="D66" s="182">
        <v>0</v>
      </c>
      <c r="E66" s="182">
        <f t="shared" si="13"/>
        <v>0</v>
      </c>
      <c r="F66" s="182">
        <v>0</v>
      </c>
      <c r="G66" s="182">
        <v>0</v>
      </c>
      <c r="H66" s="182">
        <f t="shared" si="4"/>
        <v>0</v>
      </c>
    </row>
    <row r="67" spans="1:8" x14ac:dyDescent="0.25">
      <c r="A67" s="199"/>
      <c r="B67" s="198" t="s">
        <v>487</v>
      </c>
      <c r="C67" s="182">
        <v>0</v>
      </c>
      <c r="D67" s="182">
        <v>0</v>
      </c>
      <c r="E67" s="182">
        <f t="shared" si="13"/>
        <v>0</v>
      </c>
      <c r="F67" s="182">
        <v>0</v>
      </c>
      <c r="G67" s="182">
        <v>0</v>
      </c>
      <c r="H67" s="182">
        <f t="shared" si="4"/>
        <v>0</v>
      </c>
    </row>
    <row r="68" spans="1:8" x14ac:dyDescent="0.25">
      <c r="A68" s="199"/>
      <c r="B68" s="198" t="s">
        <v>488</v>
      </c>
      <c r="C68" s="182">
        <v>0</v>
      </c>
      <c r="D68" s="182">
        <v>0</v>
      </c>
      <c r="E68" s="182">
        <f t="shared" si="13"/>
        <v>0</v>
      </c>
      <c r="F68" s="182">
        <v>0</v>
      </c>
      <c r="G68" s="182">
        <v>0</v>
      </c>
      <c r="H68" s="182">
        <f t="shared" si="4"/>
        <v>0</v>
      </c>
    </row>
    <row r="69" spans="1:8" ht="15" customHeight="1" x14ac:dyDescent="0.25">
      <c r="A69" s="199"/>
      <c r="B69" s="198" t="s">
        <v>489</v>
      </c>
      <c r="C69" s="182">
        <v>0</v>
      </c>
      <c r="D69" s="182">
        <v>0</v>
      </c>
      <c r="E69" s="182">
        <f t="shared" si="13"/>
        <v>0</v>
      </c>
      <c r="F69" s="182">
        <v>0</v>
      </c>
      <c r="G69" s="182">
        <v>0</v>
      </c>
      <c r="H69" s="182">
        <f t="shared" si="4"/>
        <v>0</v>
      </c>
    </row>
    <row r="70" spans="1:8" ht="15" customHeight="1" x14ac:dyDescent="0.25">
      <c r="A70" s="365" t="s">
        <v>490</v>
      </c>
      <c r="B70" s="366"/>
      <c r="C70" s="214">
        <v>0</v>
      </c>
      <c r="D70" s="214">
        <v>0</v>
      </c>
      <c r="E70" s="214">
        <f t="shared" si="13"/>
        <v>0</v>
      </c>
      <c r="F70" s="214">
        <f t="shared" si="13"/>
        <v>0</v>
      </c>
      <c r="G70" s="214">
        <f t="shared" si="13"/>
        <v>0</v>
      </c>
      <c r="H70" s="182">
        <f t="shared" si="4"/>
        <v>0</v>
      </c>
    </row>
    <row r="71" spans="1:8" x14ac:dyDescent="0.25">
      <c r="A71" s="199"/>
      <c r="B71" s="198" t="s">
        <v>491</v>
      </c>
      <c r="C71" s="182">
        <v>0</v>
      </c>
      <c r="D71" s="182">
        <v>0</v>
      </c>
      <c r="E71" s="182">
        <f t="shared" si="13"/>
        <v>0</v>
      </c>
      <c r="F71" s="182">
        <v>0</v>
      </c>
      <c r="G71" s="182">
        <v>0</v>
      </c>
      <c r="H71" s="182">
        <f t="shared" si="4"/>
        <v>0</v>
      </c>
    </row>
    <row r="72" spans="1:8" x14ac:dyDescent="0.25">
      <c r="A72" s="199"/>
      <c r="B72" s="198" t="s">
        <v>492</v>
      </c>
      <c r="C72" s="182">
        <v>0</v>
      </c>
      <c r="D72" s="182">
        <v>0</v>
      </c>
      <c r="E72" s="182">
        <f t="shared" si="13"/>
        <v>0</v>
      </c>
      <c r="F72" s="182">
        <v>0</v>
      </c>
      <c r="G72" s="182">
        <v>0</v>
      </c>
      <c r="H72" s="182">
        <f t="shared" si="4"/>
        <v>0</v>
      </c>
    </row>
    <row r="73" spans="1:8" ht="15" customHeight="1" thickBot="1" x14ac:dyDescent="0.3">
      <c r="A73" s="200"/>
      <c r="B73" s="201" t="s">
        <v>493</v>
      </c>
      <c r="C73" s="215">
        <v>0</v>
      </c>
      <c r="D73" s="215">
        <v>0</v>
      </c>
      <c r="E73" s="215">
        <f t="shared" si="13"/>
        <v>0</v>
      </c>
      <c r="F73" s="215">
        <v>0</v>
      </c>
      <c r="G73" s="215">
        <v>0</v>
      </c>
      <c r="H73" s="215">
        <f t="shared" si="4"/>
        <v>0</v>
      </c>
    </row>
    <row r="74" spans="1:8" ht="15" customHeight="1" x14ac:dyDescent="0.25">
      <c r="A74" s="367" t="s">
        <v>494</v>
      </c>
      <c r="B74" s="368"/>
      <c r="C74" s="217">
        <v>0</v>
      </c>
      <c r="D74" s="217">
        <v>0</v>
      </c>
      <c r="E74" s="217">
        <f t="shared" ref="E74:G81" si="14">+C74+D74</f>
        <v>0</v>
      </c>
      <c r="F74" s="217">
        <f t="shared" si="14"/>
        <v>0</v>
      </c>
      <c r="G74" s="217">
        <f t="shared" si="14"/>
        <v>0</v>
      </c>
      <c r="H74" s="218">
        <f t="shared" si="4"/>
        <v>0</v>
      </c>
    </row>
    <row r="75" spans="1:8" x14ac:dyDescent="0.25">
      <c r="A75" s="199"/>
      <c r="B75" s="198" t="s">
        <v>495</v>
      </c>
      <c r="C75" s="182">
        <v>0</v>
      </c>
      <c r="D75" s="182">
        <v>0</v>
      </c>
      <c r="E75" s="182">
        <f t="shared" si="14"/>
        <v>0</v>
      </c>
      <c r="F75" s="182">
        <v>0</v>
      </c>
      <c r="G75" s="182">
        <v>0</v>
      </c>
      <c r="H75" s="182">
        <f t="shared" si="4"/>
        <v>0</v>
      </c>
    </row>
    <row r="76" spans="1:8" x14ac:dyDescent="0.25">
      <c r="A76" s="199"/>
      <c r="B76" s="198" t="s">
        <v>496</v>
      </c>
      <c r="C76" s="182">
        <v>0</v>
      </c>
      <c r="D76" s="182">
        <v>0</v>
      </c>
      <c r="E76" s="182">
        <f t="shared" si="14"/>
        <v>0</v>
      </c>
      <c r="F76" s="182">
        <v>0</v>
      </c>
      <c r="G76" s="182">
        <v>0</v>
      </c>
      <c r="H76" s="182">
        <f t="shared" si="4"/>
        <v>0</v>
      </c>
    </row>
    <row r="77" spans="1:8" x14ac:dyDescent="0.25">
      <c r="A77" s="199"/>
      <c r="B77" s="198" t="s">
        <v>497</v>
      </c>
      <c r="C77" s="182">
        <v>0</v>
      </c>
      <c r="D77" s="182">
        <v>0</v>
      </c>
      <c r="E77" s="182">
        <f t="shared" si="14"/>
        <v>0</v>
      </c>
      <c r="F77" s="182">
        <v>0</v>
      </c>
      <c r="G77" s="182">
        <v>0</v>
      </c>
      <c r="H77" s="182">
        <f t="shared" si="4"/>
        <v>0</v>
      </c>
    </row>
    <row r="78" spans="1:8" x14ac:dyDescent="0.25">
      <c r="A78" s="199"/>
      <c r="B78" s="198" t="s">
        <v>498</v>
      </c>
      <c r="C78" s="182">
        <v>0</v>
      </c>
      <c r="D78" s="182">
        <v>0</v>
      </c>
      <c r="E78" s="182">
        <f t="shared" si="14"/>
        <v>0</v>
      </c>
      <c r="F78" s="182">
        <v>0</v>
      </c>
      <c r="G78" s="182">
        <v>0</v>
      </c>
      <c r="H78" s="182">
        <f t="shared" si="4"/>
        <v>0</v>
      </c>
    </row>
    <row r="79" spans="1:8" x14ac:dyDescent="0.25">
      <c r="A79" s="199"/>
      <c r="B79" s="198" t="s">
        <v>499</v>
      </c>
      <c r="C79" s="182">
        <v>0</v>
      </c>
      <c r="D79" s="182">
        <v>0</v>
      </c>
      <c r="E79" s="182">
        <f t="shared" si="14"/>
        <v>0</v>
      </c>
      <c r="F79" s="182">
        <v>0</v>
      </c>
      <c r="G79" s="182">
        <v>0</v>
      </c>
      <c r="H79" s="182">
        <f t="shared" si="4"/>
        <v>0</v>
      </c>
    </row>
    <row r="80" spans="1:8" x14ac:dyDescent="0.25">
      <c r="A80" s="199"/>
      <c r="B80" s="198" t="s">
        <v>500</v>
      </c>
      <c r="C80" s="182">
        <v>0</v>
      </c>
      <c r="D80" s="182">
        <v>0</v>
      </c>
      <c r="E80" s="182">
        <f t="shared" si="14"/>
        <v>0</v>
      </c>
      <c r="F80" s="182">
        <v>0</v>
      </c>
      <c r="G80" s="182">
        <v>0</v>
      </c>
      <c r="H80" s="182">
        <f t="shared" si="4"/>
        <v>0</v>
      </c>
    </row>
    <row r="81" spans="1:8" ht="15.75" thickBot="1" x14ac:dyDescent="0.3">
      <c r="A81" s="200"/>
      <c r="B81" s="201" t="s">
        <v>501</v>
      </c>
      <c r="C81" s="215">
        <v>0</v>
      </c>
      <c r="D81" s="215">
        <v>0</v>
      </c>
      <c r="E81" s="215">
        <f t="shared" si="14"/>
        <v>0</v>
      </c>
      <c r="F81" s="215">
        <v>0</v>
      </c>
      <c r="G81" s="215">
        <v>0</v>
      </c>
      <c r="H81" s="215">
        <f t="shared" si="4"/>
        <v>0</v>
      </c>
    </row>
    <row r="82" spans="1:8" ht="15.75" thickBot="1" x14ac:dyDescent="0.3">
      <c r="A82" s="210"/>
      <c r="B82" s="202" t="s">
        <v>502</v>
      </c>
      <c r="C82" s="205">
        <f>+C38+C28+C17+C9+C48</f>
        <v>83042151.030000001</v>
      </c>
      <c r="D82" s="205">
        <f t="shared" ref="D82:H82" si="15">+D38+D28+D17+D9+D48</f>
        <v>100500.00000000003</v>
      </c>
      <c r="E82" s="205">
        <f>+E38+E28+E17+E9+E48</f>
        <v>83142651.030000001</v>
      </c>
      <c r="F82" s="205">
        <f t="shared" si="15"/>
        <v>51390248.120000012</v>
      </c>
      <c r="G82" s="205">
        <f t="shared" si="15"/>
        <v>50795273.600000001</v>
      </c>
      <c r="H82" s="205">
        <f t="shared" si="15"/>
        <v>31752402.909999996</v>
      </c>
    </row>
    <row r="83" spans="1:8" ht="15.75" thickBot="1" x14ac:dyDescent="0.3">
      <c r="A83" s="371"/>
      <c r="B83" s="372"/>
      <c r="C83" s="20"/>
      <c r="D83" s="20"/>
      <c r="E83" s="20"/>
      <c r="F83" s="20"/>
      <c r="G83" s="20"/>
      <c r="H83" s="211"/>
    </row>
    <row r="84" spans="1:8" x14ac:dyDescent="0.25">
      <c r="A84" s="272" t="s">
        <v>375</v>
      </c>
      <c r="B84" s="273"/>
      <c r="C84" s="164">
        <v>0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</row>
    <row r="85" spans="1:8" x14ac:dyDescent="0.25">
      <c r="A85" s="355" t="s">
        <v>302</v>
      </c>
      <c r="B85" s="339"/>
      <c r="C85" s="142">
        <v>0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</row>
    <row r="86" spans="1:8" x14ac:dyDescent="0.25">
      <c r="A86" s="209"/>
      <c r="B86" s="208" t="s">
        <v>303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</row>
    <row r="87" spans="1:8" x14ac:dyDescent="0.25">
      <c r="A87" s="209"/>
      <c r="B87" s="208" t="s">
        <v>304</v>
      </c>
      <c r="C87" s="142">
        <v>0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</row>
    <row r="88" spans="1:8" x14ac:dyDescent="0.25">
      <c r="A88" s="209"/>
      <c r="B88" s="208" t="s">
        <v>305</v>
      </c>
      <c r="C88" s="142">
        <v>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</row>
    <row r="89" spans="1:8" x14ac:dyDescent="0.25">
      <c r="A89" s="209"/>
      <c r="B89" s="208" t="s">
        <v>306</v>
      </c>
      <c r="C89" s="142">
        <v>0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</row>
    <row r="90" spans="1:8" x14ac:dyDescent="0.25">
      <c r="A90" s="209"/>
      <c r="B90" s="208" t="s">
        <v>307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</row>
    <row r="91" spans="1:8" x14ac:dyDescent="0.25">
      <c r="A91" s="209"/>
      <c r="B91" s="208" t="s">
        <v>308</v>
      </c>
      <c r="C91" s="142">
        <v>0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</row>
    <row r="92" spans="1:8" x14ac:dyDescent="0.25">
      <c r="A92" s="209"/>
      <c r="B92" s="208" t="s">
        <v>309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</row>
    <row r="93" spans="1:8" x14ac:dyDescent="0.25">
      <c r="A93" s="355" t="s">
        <v>310</v>
      </c>
      <c r="B93" s="339"/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</row>
    <row r="94" spans="1:8" x14ac:dyDescent="0.25">
      <c r="A94" s="209"/>
      <c r="B94" s="208" t="s">
        <v>311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</row>
    <row r="95" spans="1:8" x14ac:dyDescent="0.25">
      <c r="A95" s="209"/>
      <c r="B95" s="208" t="s">
        <v>312</v>
      </c>
      <c r="C95" s="142">
        <v>0</v>
      </c>
      <c r="D95" s="142">
        <v>0</v>
      </c>
      <c r="E95" s="142">
        <v>0</v>
      </c>
      <c r="F95" s="142">
        <v>0</v>
      </c>
      <c r="G95" s="142">
        <v>0</v>
      </c>
      <c r="H95" s="142">
        <v>0</v>
      </c>
    </row>
    <row r="96" spans="1:8" x14ac:dyDescent="0.25">
      <c r="A96" s="209"/>
      <c r="B96" s="208" t="s">
        <v>313</v>
      </c>
      <c r="C96" s="142">
        <v>0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</row>
    <row r="97" spans="1:8" x14ac:dyDescent="0.25">
      <c r="A97" s="209"/>
      <c r="B97" s="208" t="s">
        <v>314</v>
      </c>
      <c r="C97" s="142">
        <v>0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</row>
    <row r="98" spans="1:8" x14ac:dyDescent="0.25">
      <c r="A98" s="209"/>
      <c r="B98" s="208" t="s">
        <v>315</v>
      </c>
      <c r="C98" s="142">
        <v>0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</row>
    <row r="99" spans="1:8" x14ac:dyDescent="0.25">
      <c r="A99" s="209"/>
      <c r="B99" s="208" t="s">
        <v>316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</row>
    <row r="100" spans="1:8" x14ac:dyDescent="0.25">
      <c r="A100" s="209"/>
      <c r="B100" s="208" t="s">
        <v>317</v>
      </c>
      <c r="C100" s="142">
        <v>0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</row>
    <row r="101" spans="1:8" x14ac:dyDescent="0.25">
      <c r="A101" s="209"/>
      <c r="B101" s="208" t="s">
        <v>318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</row>
    <row r="102" spans="1:8" x14ac:dyDescent="0.25">
      <c r="A102" s="209"/>
      <c r="B102" s="208" t="s">
        <v>319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</row>
    <row r="103" spans="1:8" x14ac:dyDescent="0.25">
      <c r="A103" s="355" t="s">
        <v>320</v>
      </c>
      <c r="B103" s="339"/>
      <c r="C103" s="142">
        <v>0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</row>
    <row r="104" spans="1:8" x14ac:dyDescent="0.25">
      <c r="A104" s="209"/>
      <c r="B104" s="208" t="s">
        <v>321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</row>
    <row r="105" spans="1:8" x14ac:dyDescent="0.25">
      <c r="A105" s="209"/>
      <c r="B105" s="208" t="s">
        <v>322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</row>
    <row r="106" spans="1:8" ht="15.75" thickBot="1" x14ac:dyDescent="0.3">
      <c r="A106" s="138"/>
      <c r="B106" s="111" t="s">
        <v>323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</row>
    <row r="107" spans="1:8" x14ac:dyDescent="0.25">
      <c r="A107" s="212"/>
      <c r="B107" s="166" t="s">
        <v>324</v>
      </c>
      <c r="C107" s="164">
        <v>0</v>
      </c>
      <c r="D107" s="164">
        <v>0</v>
      </c>
      <c r="E107" s="164">
        <v>0</v>
      </c>
      <c r="F107" s="164">
        <v>0</v>
      </c>
      <c r="G107" s="164">
        <v>0</v>
      </c>
      <c r="H107" s="164">
        <v>0</v>
      </c>
    </row>
    <row r="108" spans="1:8" x14ac:dyDescent="0.25">
      <c r="A108" s="209"/>
      <c r="B108" s="208" t="s">
        <v>325</v>
      </c>
      <c r="C108" s="142">
        <v>0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</row>
    <row r="109" spans="1:8" x14ac:dyDescent="0.25">
      <c r="A109" s="209"/>
      <c r="B109" s="208" t="s">
        <v>326</v>
      </c>
      <c r="C109" s="142">
        <v>0</v>
      </c>
      <c r="D109" s="142">
        <v>0</v>
      </c>
      <c r="E109" s="142">
        <v>0</v>
      </c>
      <c r="F109" s="142">
        <v>0</v>
      </c>
      <c r="G109" s="142">
        <v>0</v>
      </c>
      <c r="H109" s="142">
        <v>0</v>
      </c>
    </row>
    <row r="110" spans="1:8" x14ac:dyDescent="0.25">
      <c r="A110" s="209"/>
      <c r="B110" s="208" t="s">
        <v>327</v>
      </c>
      <c r="C110" s="142">
        <v>0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</row>
    <row r="111" spans="1:8" x14ac:dyDescent="0.25">
      <c r="A111" s="209"/>
      <c r="B111" s="208" t="s">
        <v>328</v>
      </c>
      <c r="C111" s="142">
        <v>0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</row>
    <row r="112" spans="1:8" x14ac:dyDescent="0.25">
      <c r="A112" s="209"/>
      <c r="B112" s="208" t="s">
        <v>329</v>
      </c>
      <c r="C112" s="142">
        <v>0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</row>
    <row r="113" spans="1:8" x14ac:dyDescent="0.25">
      <c r="A113" s="355" t="s">
        <v>330</v>
      </c>
      <c r="B113" s="339"/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</row>
    <row r="114" spans="1:8" x14ac:dyDescent="0.25">
      <c r="A114" s="209"/>
      <c r="B114" s="208" t="s">
        <v>331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</row>
    <row r="115" spans="1:8" x14ac:dyDescent="0.25">
      <c r="A115" s="209"/>
      <c r="B115" s="208" t="s">
        <v>332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</row>
    <row r="116" spans="1:8" x14ac:dyDescent="0.25">
      <c r="A116" s="209"/>
      <c r="B116" s="208" t="s">
        <v>333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</row>
    <row r="117" spans="1:8" x14ac:dyDescent="0.25">
      <c r="A117" s="209"/>
      <c r="B117" s="208" t="s">
        <v>334</v>
      </c>
      <c r="C117" s="142">
        <v>0</v>
      </c>
      <c r="D117" s="142">
        <v>0</v>
      </c>
      <c r="E117" s="142">
        <v>0</v>
      </c>
      <c r="F117" s="142">
        <v>0</v>
      </c>
      <c r="G117" s="142">
        <v>0</v>
      </c>
      <c r="H117" s="142">
        <v>0</v>
      </c>
    </row>
    <row r="118" spans="1:8" x14ac:dyDescent="0.25">
      <c r="A118" s="209"/>
      <c r="B118" s="208" t="s">
        <v>335</v>
      </c>
      <c r="C118" s="142">
        <v>0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</row>
    <row r="119" spans="1:8" x14ac:dyDescent="0.25">
      <c r="A119" s="209"/>
      <c r="B119" s="208" t="s">
        <v>336</v>
      </c>
      <c r="C119" s="142">
        <v>0</v>
      </c>
      <c r="D119" s="142">
        <v>0</v>
      </c>
      <c r="E119" s="142">
        <v>0</v>
      </c>
      <c r="F119" s="142">
        <v>0</v>
      </c>
      <c r="G119" s="142">
        <v>0</v>
      </c>
      <c r="H119" s="142">
        <v>0</v>
      </c>
    </row>
    <row r="120" spans="1:8" x14ac:dyDescent="0.25">
      <c r="A120" s="209"/>
      <c r="B120" s="208" t="s">
        <v>337</v>
      </c>
      <c r="C120" s="142">
        <v>0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</row>
    <row r="121" spans="1:8" x14ac:dyDescent="0.25">
      <c r="A121" s="209"/>
      <c r="B121" s="208" t="s">
        <v>338</v>
      </c>
      <c r="C121" s="142">
        <v>0</v>
      </c>
      <c r="D121" s="142">
        <v>0</v>
      </c>
      <c r="E121" s="142">
        <v>0</v>
      </c>
      <c r="F121" s="142">
        <v>0</v>
      </c>
      <c r="G121" s="142">
        <v>0</v>
      </c>
      <c r="H121" s="142">
        <v>0</v>
      </c>
    </row>
    <row r="122" spans="1:8" x14ac:dyDescent="0.25">
      <c r="A122" s="209"/>
      <c r="B122" s="208" t="s">
        <v>339</v>
      </c>
      <c r="C122" s="142">
        <v>0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</row>
    <row r="123" spans="1:8" x14ac:dyDescent="0.25">
      <c r="A123" s="355" t="s">
        <v>340</v>
      </c>
      <c r="B123" s="339"/>
      <c r="C123" s="142">
        <v>0</v>
      </c>
      <c r="D123" s="142">
        <v>0</v>
      </c>
      <c r="E123" s="142">
        <v>0</v>
      </c>
      <c r="F123" s="142">
        <v>0</v>
      </c>
      <c r="G123" s="142">
        <v>0</v>
      </c>
      <c r="H123" s="142">
        <v>0</v>
      </c>
    </row>
    <row r="124" spans="1:8" x14ac:dyDescent="0.25">
      <c r="A124" s="209"/>
      <c r="B124" s="208" t="s">
        <v>341</v>
      </c>
      <c r="C124" s="142">
        <v>0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</row>
    <row r="125" spans="1:8" x14ac:dyDescent="0.25">
      <c r="A125" s="209"/>
      <c r="B125" s="208" t="s">
        <v>342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</row>
    <row r="126" spans="1:8" x14ac:dyDescent="0.25">
      <c r="A126" s="209"/>
      <c r="B126" s="208" t="s">
        <v>343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</row>
    <row r="127" spans="1:8" x14ac:dyDescent="0.25">
      <c r="A127" s="209"/>
      <c r="B127" s="207" t="s">
        <v>344</v>
      </c>
      <c r="C127" s="142">
        <v>0</v>
      </c>
      <c r="D127" s="142">
        <v>0</v>
      </c>
      <c r="E127" s="142">
        <v>0</v>
      </c>
      <c r="F127" s="142">
        <v>0</v>
      </c>
      <c r="G127" s="142">
        <v>0</v>
      </c>
      <c r="H127" s="142">
        <v>0</v>
      </c>
    </row>
    <row r="128" spans="1:8" x14ac:dyDescent="0.25">
      <c r="A128" s="209"/>
      <c r="B128" s="207" t="s">
        <v>345</v>
      </c>
      <c r="C128" s="142">
        <v>0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</row>
    <row r="129" spans="1:8" x14ac:dyDescent="0.25">
      <c r="A129" s="209"/>
      <c r="B129" s="207" t="s">
        <v>346</v>
      </c>
      <c r="C129" s="142">
        <v>0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</row>
    <row r="130" spans="1:8" x14ac:dyDescent="0.25">
      <c r="A130" s="209"/>
      <c r="B130" s="207" t="s">
        <v>347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</row>
    <row r="131" spans="1:8" x14ac:dyDescent="0.25">
      <c r="A131" s="209"/>
      <c r="B131" s="207" t="s">
        <v>348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</row>
    <row r="132" spans="1:8" x14ac:dyDescent="0.25">
      <c r="A132" s="209"/>
      <c r="B132" s="207" t="s">
        <v>349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</row>
    <row r="133" spans="1:8" x14ac:dyDescent="0.25">
      <c r="A133" s="355" t="s">
        <v>350</v>
      </c>
      <c r="B133" s="339"/>
      <c r="C133" s="142">
        <v>0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</row>
    <row r="134" spans="1:8" x14ac:dyDescent="0.25">
      <c r="A134" s="209"/>
      <c r="B134" s="207" t="s">
        <v>351</v>
      </c>
      <c r="C134" s="142">
        <v>0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</row>
    <row r="135" spans="1:8" x14ac:dyDescent="0.25">
      <c r="A135" s="209"/>
      <c r="B135" s="207" t="s">
        <v>352</v>
      </c>
      <c r="C135" s="142">
        <v>0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</row>
    <row r="136" spans="1:8" x14ac:dyDescent="0.25">
      <c r="A136" s="209"/>
      <c r="B136" s="207" t="s">
        <v>353</v>
      </c>
      <c r="C136" s="142">
        <v>0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</row>
    <row r="137" spans="1:8" x14ac:dyDescent="0.25">
      <c r="A137" s="355" t="s">
        <v>354</v>
      </c>
      <c r="B137" s="339"/>
      <c r="C137" s="142">
        <v>0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</row>
    <row r="138" spans="1:8" x14ac:dyDescent="0.25">
      <c r="A138" s="209"/>
      <c r="B138" s="207" t="s">
        <v>355</v>
      </c>
      <c r="C138" s="142">
        <v>0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</row>
    <row r="139" spans="1:8" ht="15.75" thickBot="1" x14ac:dyDescent="0.3">
      <c r="A139" s="138"/>
      <c r="B139" s="139" t="s">
        <v>356</v>
      </c>
      <c r="C139" s="145">
        <v>0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</row>
    <row r="140" spans="1:8" x14ac:dyDescent="0.25">
      <c r="A140" s="123"/>
      <c r="B140" s="127" t="s">
        <v>357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</row>
    <row r="141" spans="1:8" x14ac:dyDescent="0.25">
      <c r="A141" s="123"/>
      <c r="B141" s="127" t="s">
        <v>358</v>
      </c>
      <c r="C141" s="142">
        <v>0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</row>
    <row r="142" spans="1:8" x14ac:dyDescent="0.25">
      <c r="A142" s="123"/>
      <c r="B142" s="127" t="s">
        <v>359</v>
      </c>
      <c r="C142" s="142">
        <v>0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</row>
    <row r="143" spans="1:8" x14ac:dyDescent="0.25">
      <c r="A143" s="123"/>
      <c r="B143" s="127" t="s">
        <v>360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</row>
    <row r="144" spans="1:8" x14ac:dyDescent="0.25">
      <c r="A144" s="123"/>
      <c r="B144" s="127" t="s">
        <v>361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</row>
    <row r="145" spans="1:8" x14ac:dyDescent="0.25">
      <c r="A145" s="123"/>
      <c r="B145" s="127" t="s">
        <v>362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</row>
    <row r="146" spans="1:8" x14ac:dyDescent="0.25">
      <c r="A146" s="355" t="s">
        <v>363</v>
      </c>
      <c r="B146" s="339"/>
      <c r="C146" s="142">
        <v>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</row>
    <row r="147" spans="1:8" x14ac:dyDescent="0.25">
      <c r="A147" s="123"/>
      <c r="B147" s="127" t="s">
        <v>364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</row>
    <row r="148" spans="1:8" x14ac:dyDescent="0.25">
      <c r="A148" s="123"/>
      <c r="B148" s="127" t="s">
        <v>365</v>
      </c>
      <c r="C148" s="142">
        <v>0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</row>
    <row r="149" spans="1:8" x14ac:dyDescent="0.25">
      <c r="A149" s="123"/>
      <c r="B149" s="127" t="s">
        <v>366</v>
      </c>
      <c r="C149" s="142">
        <v>0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</row>
    <row r="150" spans="1:8" x14ac:dyDescent="0.25">
      <c r="A150" s="355" t="s">
        <v>367</v>
      </c>
      <c r="B150" s="339"/>
      <c r="C150" s="142">
        <v>0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</row>
    <row r="151" spans="1:8" x14ac:dyDescent="0.25">
      <c r="A151" s="123"/>
      <c r="B151" s="127" t="s">
        <v>368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</row>
    <row r="152" spans="1:8" x14ac:dyDescent="0.25">
      <c r="A152" s="123"/>
      <c r="B152" s="127" t="s">
        <v>369</v>
      </c>
      <c r="C152" s="142">
        <v>0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</row>
    <row r="153" spans="1:8" x14ac:dyDescent="0.25">
      <c r="A153" s="123"/>
      <c r="B153" s="127" t="s">
        <v>370</v>
      </c>
      <c r="C153" s="142">
        <v>0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</row>
    <row r="154" spans="1:8" x14ac:dyDescent="0.25">
      <c r="A154" s="123"/>
      <c r="B154" s="127" t="s">
        <v>371</v>
      </c>
      <c r="C154" s="142">
        <v>0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</row>
    <row r="155" spans="1:8" x14ac:dyDescent="0.25">
      <c r="A155" s="123"/>
      <c r="B155" s="127" t="s">
        <v>372</v>
      </c>
      <c r="C155" s="142">
        <v>0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</row>
    <row r="156" spans="1:8" x14ac:dyDescent="0.25">
      <c r="A156" s="123"/>
      <c r="B156" s="127" t="s">
        <v>373</v>
      </c>
      <c r="C156" s="142">
        <v>0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</row>
    <row r="157" spans="1:8" x14ac:dyDescent="0.25">
      <c r="A157" s="123"/>
      <c r="B157" s="127" t="s">
        <v>374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</row>
    <row r="158" spans="1:8" x14ac:dyDescent="0.25">
      <c r="A158" s="123"/>
      <c r="B158" s="127"/>
      <c r="C158" s="142"/>
      <c r="D158" s="142"/>
      <c r="E158" s="142"/>
      <c r="F158" s="142"/>
      <c r="G158" s="142"/>
      <c r="H158" s="122"/>
    </row>
    <row r="159" spans="1:8" x14ac:dyDescent="0.25">
      <c r="A159" s="272" t="s">
        <v>376</v>
      </c>
      <c r="B159" s="273"/>
      <c r="C159" s="143">
        <f t="shared" ref="C159:H159" si="16">+C81</f>
        <v>0</v>
      </c>
      <c r="D159" s="143">
        <f t="shared" si="16"/>
        <v>0</v>
      </c>
      <c r="E159" s="143">
        <f t="shared" si="16"/>
        <v>0</v>
      </c>
      <c r="F159" s="143">
        <f t="shared" si="16"/>
        <v>0</v>
      </c>
      <c r="G159" s="143">
        <f t="shared" si="16"/>
        <v>0</v>
      </c>
      <c r="H159" s="143">
        <f t="shared" si="16"/>
        <v>0</v>
      </c>
    </row>
    <row r="160" spans="1:8" ht="15.75" thickBot="1" x14ac:dyDescent="0.3">
      <c r="A160" s="138"/>
      <c r="B160" s="139"/>
      <c r="C160" s="144"/>
      <c r="D160" s="136"/>
      <c r="E160" s="136"/>
      <c r="F160" s="136"/>
      <c r="G160" s="136"/>
      <c r="H160" s="136"/>
    </row>
    <row r="162" spans="1:8" x14ac:dyDescent="0.25">
      <c r="A162" s="260" t="s">
        <v>430</v>
      </c>
      <c r="B162" s="260"/>
      <c r="C162" s="260"/>
      <c r="D162" s="260"/>
      <c r="E162" s="260"/>
      <c r="F162" s="260"/>
      <c r="G162" s="260"/>
      <c r="H162" s="260"/>
    </row>
    <row r="163" spans="1:8" x14ac:dyDescent="0.25">
      <c r="A163" s="260"/>
      <c r="B163" s="260"/>
      <c r="C163" s="260"/>
      <c r="D163" s="260"/>
      <c r="E163" s="260"/>
      <c r="F163" s="260"/>
      <c r="G163" s="260"/>
      <c r="H163" s="260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61"/>
      <c r="C167" s="261"/>
      <c r="D167" s="4"/>
      <c r="E167" s="15"/>
      <c r="F167" s="15"/>
      <c r="G167" s="15"/>
    </row>
    <row r="168" spans="1:8" x14ac:dyDescent="0.25">
      <c r="A168" s="72"/>
      <c r="B168" s="262" t="s">
        <v>522</v>
      </c>
      <c r="C168" s="262"/>
      <c r="D168" s="4"/>
      <c r="E168" s="342" t="s">
        <v>516</v>
      </c>
      <c r="F168" s="342"/>
      <c r="G168" s="342"/>
    </row>
    <row r="169" spans="1:8" x14ac:dyDescent="0.25">
      <c r="A169" s="73"/>
      <c r="B169" s="263" t="s">
        <v>517</v>
      </c>
      <c r="C169" s="263"/>
      <c r="D169" s="74"/>
      <c r="E169" s="343" t="s">
        <v>521</v>
      </c>
      <c r="F169" s="343"/>
      <c r="G169" s="343"/>
      <c r="H169" s="20"/>
    </row>
    <row r="170" spans="1:8" x14ac:dyDescent="0.25">
      <c r="A170" s="20"/>
      <c r="B170" s="19"/>
      <c r="C170" s="20"/>
      <c r="D170" s="11"/>
      <c r="E170" s="262"/>
      <c r="F170" s="262"/>
      <c r="G170" s="262"/>
      <c r="H170" s="20"/>
    </row>
    <row r="171" spans="1:8" ht="15" customHeight="1" x14ac:dyDescent="0.25">
      <c r="A171" s="20"/>
      <c r="B171" s="18"/>
      <c r="C171" s="20"/>
      <c r="D171" s="13"/>
      <c r="E171" s="263"/>
      <c r="F171" s="263"/>
      <c r="G171" s="263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376" t="s">
        <v>120</v>
      </c>
      <c r="B1" s="377"/>
      <c r="C1" s="377"/>
      <c r="D1" s="377"/>
      <c r="E1" s="377"/>
      <c r="F1" s="377"/>
      <c r="G1" s="378"/>
    </row>
    <row r="2" spans="1:7" x14ac:dyDescent="0.25">
      <c r="A2" s="244" t="s">
        <v>296</v>
      </c>
      <c r="B2" s="245"/>
      <c r="C2" s="245"/>
      <c r="D2" s="245"/>
      <c r="E2" s="245"/>
      <c r="F2" s="245"/>
      <c r="G2" s="246"/>
    </row>
    <row r="3" spans="1:7" x14ac:dyDescent="0.25">
      <c r="A3" s="244" t="s">
        <v>525</v>
      </c>
      <c r="B3" s="245"/>
      <c r="C3" s="245"/>
      <c r="D3" s="245"/>
      <c r="E3" s="245"/>
      <c r="F3" s="245"/>
      <c r="G3" s="246"/>
    </row>
    <row r="4" spans="1:7" x14ac:dyDescent="0.25">
      <c r="A4" s="244" t="str">
        <f>+'FORMATO 1'!A3</f>
        <v>del 01 de enero al 30 de septiembre de 2020</v>
      </c>
      <c r="B4" s="245"/>
      <c r="C4" s="245"/>
      <c r="D4" s="245"/>
      <c r="E4" s="245"/>
      <c r="F4" s="245"/>
      <c r="G4" s="246"/>
    </row>
    <row r="5" spans="1:7" ht="15.75" thickBot="1" x14ac:dyDescent="0.3">
      <c r="A5" s="247" t="s">
        <v>1</v>
      </c>
      <c r="B5" s="248"/>
      <c r="C5" s="248"/>
      <c r="D5" s="248"/>
      <c r="E5" s="248"/>
      <c r="F5" s="248"/>
      <c r="G5" s="249"/>
    </row>
    <row r="6" spans="1:7" ht="15.75" thickBot="1" x14ac:dyDescent="0.3">
      <c r="A6" s="30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265"/>
      <c r="B7" s="193" t="s">
        <v>185</v>
      </c>
      <c r="C7" s="193" t="s">
        <v>229</v>
      </c>
      <c r="D7" s="193" t="s">
        <v>230</v>
      </c>
      <c r="E7" s="193" t="s">
        <v>186</v>
      </c>
      <c r="F7" s="193" t="s">
        <v>203</v>
      </c>
      <c r="G7" s="264"/>
    </row>
    <row r="8" spans="1:7" ht="16.5" customHeight="1" x14ac:dyDescent="0.25">
      <c r="A8" s="160" t="s">
        <v>377</v>
      </c>
      <c r="B8" s="373">
        <f t="shared" ref="B8:G8" si="0">SUM(B10:B22)</f>
        <v>83042151.030000001</v>
      </c>
      <c r="C8" s="373">
        <f t="shared" si="0"/>
        <v>100500</v>
      </c>
      <c r="D8" s="373">
        <f t="shared" si="0"/>
        <v>83142651.030000001</v>
      </c>
      <c r="E8" s="373">
        <f t="shared" si="0"/>
        <v>51390248.120000012</v>
      </c>
      <c r="F8" s="373">
        <f t="shared" si="0"/>
        <v>50795273.600000001</v>
      </c>
      <c r="G8" s="373">
        <f t="shared" si="0"/>
        <v>32246877.43</v>
      </c>
    </row>
    <row r="9" spans="1:7" x14ac:dyDescent="0.25">
      <c r="A9" s="160" t="s">
        <v>378</v>
      </c>
      <c r="B9" s="374"/>
      <c r="C9" s="374"/>
      <c r="D9" s="374"/>
      <c r="E9" s="374"/>
      <c r="F9" s="374"/>
      <c r="G9" s="374"/>
    </row>
    <row r="10" spans="1:7" x14ac:dyDescent="0.25">
      <c r="A10" s="159" t="s">
        <v>503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f>+D10-E10</f>
        <v>0</v>
      </c>
    </row>
    <row r="11" spans="1:7" ht="36" x14ac:dyDescent="0.25">
      <c r="A11" s="194" t="s">
        <v>504</v>
      </c>
      <c r="B11" s="195">
        <v>83042151.030000001</v>
      </c>
      <c r="C11" s="99">
        <v>100500</v>
      </c>
      <c r="D11" s="99">
        <f>+B11+C11</f>
        <v>83142651.030000001</v>
      </c>
      <c r="E11" s="99">
        <f>+'FORMATO 6A'!F82</f>
        <v>51390248.120000012</v>
      </c>
      <c r="F11" s="99">
        <f>+'FORMATO 6A'!G82</f>
        <v>50795273.600000001</v>
      </c>
      <c r="G11" s="99">
        <f>+B11-F11</f>
        <v>32246877.43</v>
      </c>
    </row>
    <row r="12" spans="1:7" x14ac:dyDescent="0.25">
      <c r="A12" s="159" t="s">
        <v>505</v>
      </c>
      <c r="B12" s="182">
        <v>0</v>
      </c>
      <c r="C12" s="182">
        <v>0</v>
      </c>
      <c r="D12" s="182">
        <f>+B12+C12</f>
        <v>0</v>
      </c>
      <c r="E12" s="182">
        <v>0</v>
      </c>
      <c r="F12" s="182">
        <v>0</v>
      </c>
      <c r="G12" s="182">
        <f t="shared" ref="G12:G22" si="1">+D12-E12</f>
        <v>0</v>
      </c>
    </row>
    <row r="13" spans="1:7" x14ac:dyDescent="0.25">
      <c r="A13" s="159" t="s">
        <v>506</v>
      </c>
      <c r="B13" s="182">
        <v>0</v>
      </c>
      <c r="C13" s="182">
        <v>0</v>
      </c>
      <c r="D13" s="182">
        <f t="shared" ref="D13:E22" si="2">+C13</f>
        <v>0</v>
      </c>
      <c r="E13" s="182">
        <v>0</v>
      </c>
      <c r="F13" s="182">
        <v>0</v>
      </c>
      <c r="G13" s="182">
        <f t="shared" si="1"/>
        <v>0</v>
      </c>
    </row>
    <row r="14" spans="1:7" x14ac:dyDescent="0.25">
      <c r="A14" s="159" t="s">
        <v>507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1"/>
        <v>0</v>
      </c>
    </row>
    <row r="15" spans="1:7" x14ac:dyDescent="0.25">
      <c r="A15" s="159" t="s">
        <v>508</v>
      </c>
      <c r="B15" s="182">
        <v>0</v>
      </c>
      <c r="C15" s="182">
        <v>0</v>
      </c>
      <c r="D15" s="182">
        <f t="shared" si="2"/>
        <v>0</v>
      </c>
      <c r="E15" s="182">
        <f>+D15</f>
        <v>0</v>
      </c>
      <c r="F15" s="182">
        <v>0</v>
      </c>
      <c r="G15" s="182">
        <f t="shared" si="1"/>
        <v>0</v>
      </c>
    </row>
    <row r="16" spans="1:7" x14ac:dyDescent="0.25">
      <c r="A16" s="159" t="s">
        <v>509</v>
      </c>
      <c r="B16" s="182">
        <v>0</v>
      </c>
      <c r="C16" s="182">
        <v>0</v>
      </c>
      <c r="D16" s="182">
        <f t="shared" si="2"/>
        <v>0</v>
      </c>
      <c r="E16" s="182">
        <f>+D16</f>
        <v>0</v>
      </c>
      <c r="F16" s="182">
        <v>0</v>
      </c>
      <c r="G16" s="182">
        <f t="shared" si="1"/>
        <v>0</v>
      </c>
    </row>
    <row r="17" spans="1:8" x14ac:dyDescent="0.25">
      <c r="A17" s="159" t="s">
        <v>510</v>
      </c>
      <c r="B17" s="182">
        <v>0</v>
      </c>
      <c r="C17" s="182">
        <v>0</v>
      </c>
      <c r="D17" s="182">
        <f t="shared" si="2"/>
        <v>0</v>
      </c>
      <c r="E17" s="182">
        <f>+D17</f>
        <v>0</v>
      </c>
      <c r="F17" s="182">
        <v>0</v>
      </c>
      <c r="G17" s="182">
        <f t="shared" si="1"/>
        <v>0</v>
      </c>
    </row>
    <row r="18" spans="1:8" x14ac:dyDescent="0.25">
      <c r="A18" s="159" t="s">
        <v>511</v>
      </c>
      <c r="B18" s="182">
        <v>0</v>
      </c>
      <c r="C18" s="182">
        <v>0</v>
      </c>
      <c r="D18" s="182">
        <f t="shared" si="2"/>
        <v>0</v>
      </c>
      <c r="E18" s="182">
        <f>+D18</f>
        <v>0</v>
      </c>
      <c r="F18" s="182">
        <v>0</v>
      </c>
      <c r="G18" s="182">
        <f t="shared" si="1"/>
        <v>0</v>
      </c>
    </row>
    <row r="19" spans="1:8" x14ac:dyDescent="0.25">
      <c r="A19" s="159" t="s">
        <v>512</v>
      </c>
      <c r="B19" s="182">
        <v>0</v>
      </c>
      <c r="C19" s="182">
        <v>0</v>
      </c>
      <c r="D19" s="182">
        <f t="shared" si="2"/>
        <v>0</v>
      </c>
      <c r="E19" s="182">
        <f t="shared" si="2"/>
        <v>0</v>
      </c>
      <c r="F19" s="182">
        <v>0</v>
      </c>
      <c r="G19" s="182">
        <f t="shared" si="1"/>
        <v>0</v>
      </c>
    </row>
    <row r="20" spans="1:8" x14ac:dyDescent="0.25">
      <c r="A20" s="159" t="s">
        <v>513</v>
      </c>
      <c r="B20" s="182">
        <v>0</v>
      </c>
      <c r="C20" s="182">
        <v>0</v>
      </c>
      <c r="D20" s="182">
        <f t="shared" si="2"/>
        <v>0</v>
      </c>
      <c r="E20" s="182">
        <f t="shared" si="2"/>
        <v>0</v>
      </c>
      <c r="F20" s="182">
        <v>0</v>
      </c>
      <c r="G20" s="182">
        <f t="shared" si="1"/>
        <v>0</v>
      </c>
    </row>
    <row r="21" spans="1:8" x14ac:dyDescent="0.25">
      <c r="A21" s="159" t="s">
        <v>514</v>
      </c>
      <c r="B21" s="182">
        <v>0</v>
      </c>
      <c r="C21" s="182">
        <v>0</v>
      </c>
      <c r="D21" s="182">
        <f t="shared" si="2"/>
        <v>0</v>
      </c>
      <c r="E21" s="182">
        <f t="shared" si="2"/>
        <v>0</v>
      </c>
      <c r="F21" s="182">
        <v>0</v>
      </c>
      <c r="G21" s="182">
        <f t="shared" si="1"/>
        <v>0</v>
      </c>
    </row>
    <row r="22" spans="1:8" x14ac:dyDescent="0.25">
      <c r="A22" s="159" t="s">
        <v>515</v>
      </c>
      <c r="B22" s="182">
        <v>0</v>
      </c>
      <c r="C22" s="182">
        <v>0</v>
      </c>
      <c r="D22" s="182">
        <f t="shared" si="2"/>
        <v>0</v>
      </c>
      <c r="E22" s="182">
        <f t="shared" si="2"/>
        <v>0</v>
      </c>
      <c r="F22" s="182">
        <v>0</v>
      </c>
      <c r="G22" s="182">
        <f t="shared" si="1"/>
        <v>0</v>
      </c>
    </row>
    <row r="23" spans="1:8" x14ac:dyDescent="0.25">
      <c r="A23" s="169"/>
      <c r="B23" s="182"/>
      <c r="C23" s="182"/>
      <c r="D23" s="182"/>
      <c r="E23" s="182"/>
      <c r="F23" s="182"/>
      <c r="G23" s="182"/>
    </row>
    <row r="24" spans="1:8" ht="16.5" customHeight="1" x14ac:dyDescent="0.25">
      <c r="A24" s="168" t="s">
        <v>379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8" x14ac:dyDescent="0.25">
      <c r="A25" s="171"/>
      <c r="B25" s="183"/>
      <c r="C25" s="183"/>
      <c r="D25" s="183"/>
      <c r="E25" s="183"/>
      <c r="F25" s="183"/>
      <c r="G25" s="183"/>
    </row>
    <row r="26" spans="1:8" ht="24" x14ac:dyDescent="0.25">
      <c r="A26" s="170" t="s">
        <v>376</v>
      </c>
      <c r="B26" s="156">
        <f>+B8+B24</f>
        <v>83042151.030000001</v>
      </c>
      <c r="C26" s="156">
        <f>+C8+C24</f>
        <v>100500</v>
      </c>
      <c r="D26" s="156">
        <f>+B26+C26</f>
        <v>83142651.030000001</v>
      </c>
      <c r="E26" s="156">
        <f t="shared" ref="E26:G26" si="3">+E8+E24</f>
        <v>51390248.120000012</v>
      </c>
      <c r="F26" s="156">
        <f t="shared" si="3"/>
        <v>50795273.600000001</v>
      </c>
      <c r="G26" s="156">
        <f t="shared" si="3"/>
        <v>32246877.43</v>
      </c>
    </row>
    <row r="27" spans="1:8" ht="15.75" thickBot="1" x14ac:dyDescent="0.3">
      <c r="A27" s="181"/>
      <c r="B27" s="184"/>
      <c r="C27" s="184"/>
      <c r="D27" s="184"/>
      <c r="E27" s="184"/>
      <c r="F27" s="184"/>
      <c r="G27" s="184"/>
    </row>
    <row r="28" spans="1:8" x14ac:dyDescent="0.25">
      <c r="A28" s="375" t="s">
        <v>430</v>
      </c>
      <c r="B28" s="375"/>
      <c r="C28" s="375"/>
      <c r="D28" s="375"/>
      <c r="E28" s="375"/>
      <c r="F28" s="375"/>
      <c r="G28" s="375"/>
      <c r="H28" s="20"/>
    </row>
    <row r="29" spans="1:8" ht="15" customHeight="1" x14ac:dyDescent="0.25">
      <c r="A29" s="260"/>
      <c r="B29" s="260"/>
      <c r="C29" s="260"/>
      <c r="D29" s="260"/>
      <c r="E29" s="260"/>
      <c r="F29" s="260"/>
      <c r="G29" s="260"/>
      <c r="H29" s="137"/>
    </row>
    <row r="30" spans="1:8" x14ac:dyDescent="0.25">
      <c r="A30" s="137"/>
      <c r="B30" s="137"/>
      <c r="C30" s="137"/>
      <c r="D30" s="137"/>
      <c r="E30" s="137"/>
      <c r="F30" s="137"/>
      <c r="G30" s="137"/>
      <c r="H30" s="137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61"/>
      <c r="C34" s="261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42" t="s">
        <v>516</v>
      </c>
      <c r="F35" s="342"/>
      <c r="G35" s="342"/>
    </row>
    <row r="36" spans="1:8" x14ac:dyDescent="0.25">
      <c r="A36" s="73"/>
      <c r="B36" s="263" t="s">
        <v>517</v>
      </c>
      <c r="C36" s="263"/>
      <c r="D36" s="74"/>
      <c r="E36" s="343" t="s">
        <v>521</v>
      </c>
      <c r="F36" s="343"/>
      <c r="G36" s="343"/>
      <c r="H36" s="20"/>
    </row>
    <row r="37" spans="1:8" x14ac:dyDescent="0.25">
      <c r="A37" s="20"/>
      <c r="B37" s="21"/>
      <c r="C37" s="20"/>
      <c r="D37" s="11"/>
      <c r="E37" s="262"/>
      <c r="F37" s="262"/>
      <c r="G37" s="262"/>
      <c r="H37" s="20"/>
    </row>
    <row r="38" spans="1:8" x14ac:dyDescent="0.25">
      <c r="A38" s="20"/>
      <c r="B38" s="22"/>
      <c r="C38" s="20"/>
      <c r="D38" s="13"/>
      <c r="E38" s="263"/>
      <c r="F38" s="263"/>
      <c r="G38" s="263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93"/>
  <sheetViews>
    <sheetView topLeftCell="A37" zoomScaleNormal="100" workbookViewId="0">
      <selection activeCell="J13" sqref="J13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41" t="s">
        <v>120</v>
      </c>
      <c r="B1" s="242"/>
      <c r="C1" s="242"/>
      <c r="D1" s="242"/>
      <c r="E1" s="242"/>
      <c r="F1" s="242"/>
      <c r="G1" s="242"/>
      <c r="H1" s="384"/>
    </row>
    <row r="2" spans="1:8" x14ac:dyDescent="0.25">
      <c r="A2" s="308" t="s">
        <v>296</v>
      </c>
      <c r="B2" s="309"/>
      <c r="C2" s="309"/>
      <c r="D2" s="309"/>
      <c r="E2" s="309"/>
      <c r="F2" s="309"/>
      <c r="G2" s="309"/>
      <c r="H2" s="382"/>
    </row>
    <row r="3" spans="1:8" x14ac:dyDescent="0.25">
      <c r="A3" s="308" t="s">
        <v>526</v>
      </c>
      <c r="B3" s="309"/>
      <c r="C3" s="309"/>
      <c r="D3" s="309"/>
      <c r="E3" s="309"/>
      <c r="F3" s="309"/>
      <c r="G3" s="309"/>
      <c r="H3" s="382"/>
    </row>
    <row r="4" spans="1:8" x14ac:dyDescent="0.25">
      <c r="A4" s="308" t="str">
        <f>+'FORMATO 1'!A3</f>
        <v>del 01 de enero al 30 de septiembre de 2020</v>
      </c>
      <c r="B4" s="309"/>
      <c r="C4" s="309"/>
      <c r="D4" s="309"/>
      <c r="E4" s="309"/>
      <c r="F4" s="309"/>
      <c r="G4" s="309"/>
      <c r="H4" s="382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85"/>
    </row>
    <row r="6" spans="1:8" ht="15.75" thickBot="1" x14ac:dyDescent="0.3">
      <c r="A6" s="241" t="s">
        <v>2</v>
      </c>
      <c r="B6" s="243"/>
      <c r="C6" s="379" t="s">
        <v>297</v>
      </c>
      <c r="D6" s="380"/>
      <c r="E6" s="380"/>
      <c r="F6" s="380"/>
      <c r="G6" s="381"/>
      <c r="H6" s="307" t="s">
        <v>298</v>
      </c>
    </row>
    <row r="7" spans="1:8" ht="48.75" thickBot="1" x14ac:dyDescent="0.3">
      <c r="A7" s="311"/>
      <c r="B7" s="313"/>
      <c r="C7" s="174" t="s">
        <v>185</v>
      </c>
      <c r="D7" s="174" t="s">
        <v>299</v>
      </c>
      <c r="E7" s="174" t="s">
        <v>300</v>
      </c>
      <c r="F7" s="174" t="s">
        <v>186</v>
      </c>
      <c r="G7" s="174" t="s">
        <v>203</v>
      </c>
      <c r="H7" s="265"/>
    </row>
    <row r="8" spans="1:8" x14ac:dyDescent="0.25">
      <c r="A8" s="268"/>
      <c r="B8" s="388"/>
      <c r="C8" s="165"/>
      <c r="D8" s="165"/>
      <c r="E8" s="165"/>
      <c r="F8" s="165"/>
      <c r="G8" s="165"/>
      <c r="H8" s="165"/>
    </row>
    <row r="9" spans="1:8" x14ac:dyDescent="0.25">
      <c r="A9" s="250" t="s">
        <v>380</v>
      </c>
      <c r="B9" s="361"/>
      <c r="C9" s="147">
        <f>+C10</f>
        <v>83042151.030000001</v>
      </c>
      <c r="D9" s="147">
        <f t="shared" ref="D9:G9" si="0">+D10</f>
        <v>100500</v>
      </c>
      <c r="E9" s="147">
        <f t="shared" si="0"/>
        <v>83142651.030000001</v>
      </c>
      <c r="F9" s="147">
        <f t="shared" si="0"/>
        <v>51390248.120000012</v>
      </c>
      <c r="G9" s="147">
        <f t="shared" si="0"/>
        <v>50795273.600000001</v>
      </c>
      <c r="H9" s="147">
        <f>+H13</f>
        <v>32246877.43</v>
      </c>
    </row>
    <row r="10" spans="1:8" x14ac:dyDescent="0.25">
      <c r="A10" s="272" t="s">
        <v>381</v>
      </c>
      <c r="B10" s="273"/>
      <c r="C10" s="134">
        <f>+C13</f>
        <v>83042151.030000001</v>
      </c>
      <c r="D10" s="134">
        <f t="shared" ref="D10:H10" si="1">+D13</f>
        <v>100500</v>
      </c>
      <c r="E10" s="134">
        <f t="shared" si="1"/>
        <v>83142651.030000001</v>
      </c>
      <c r="F10" s="134">
        <f t="shared" si="1"/>
        <v>51390248.120000012</v>
      </c>
      <c r="G10" s="134">
        <f t="shared" si="1"/>
        <v>50795273.600000001</v>
      </c>
      <c r="H10" s="134">
        <f t="shared" si="1"/>
        <v>32246877.43</v>
      </c>
    </row>
    <row r="11" spans="1:8" x14ac:dyDescent="0.25">
      <c r="A11" s="163"/>
      <c r="B11" s="162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3"/>
      <c r="B12" s="162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3"/>
      <c r="B13" s="162" t="s">
        <v>384</v>
      </c>
      <c r="C13" s="195">
        <f>+'FORMATO 6B'!B11</f>
        <v>83042151.030000001</v>
      </c>
      <c r="D13" s="206">
        <f>+'FORMATO 6B'!C11</f>
        <v>100500</v>
      </c>
      <c r="E13" s="195">
        <f>+'FORMATO 6B'!D11</f>
        <v>83142651.030000001</v>
      </c>
      <c r="F13" s="195">
        <f>+'FORMATO 6B'!E11</f>
        <v>51390248.120000012</v>
      </c>
      <c r="G13" s="195">
        <f>+'FORMATO 6B'!F11</f>
        <v>50795273.600000001</v>
      </c>
      <c r="H13" s="195">
        <f>+'FORMATO 6B'!G11</f>
        <v>32246877.43</v>
      </c>
    </row>
    <row r="14" spans="1:8" x14ac:dyDescent="0.25">
      <c r="A14" s="163"/>
      <c r="B14" s="162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3"/>
      <c r="B15" s="162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3"/>
      <c r="B16" s="162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3"/>
      <c r="B17" s="162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3"/>
      <c r="B18" s="162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48"/>
      <c r="B19" s="149"/>
      <c r="C19" s="150"/>
      <c r="D19" s="150"/>
      <c r="E19" s="150"/>
      <c r="F19" s="150"/>
      <c r="G19" s="150"/>
      <c r="H19" s="150"/>
    </row>
    <row r="20" spans="1:8" x14ac:dyDescent="0.25">
      <c r="A20" s="272" t="s">
        <v>390</v>
      </c>
      <c r="B20" s="273"/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</row>
    <row r="21" spans="1:8" x14ac:dyDescent="0.25">
      <c r="A21" s="163"/>
      <c r="B21" s="162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3"/>
      <c r="B22" s="162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3"/>
      <c r="B23" s="162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3"/>
      <c r="B24" s="162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3"/>
      <c r="B25" s="162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3"/>
      <c r="B26" s="162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3"/>
      <c r="B27" s="162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48"/>
      <c r="B28" s="149"/>
      <c r="C28" s="150"/>
      <c r="D28" s="150"/>
      <c r="E28" s="150"/>
      <c r="F28" s="150"/>
      <c r="G28" s="150"/>
      <c r="H28" s="150"/>
    </row>
    <row r="29" spans="1:8" x14ac:dyDescent="0.25">
      <c r="A29" s="272" t="s">
        <v>398</v>
      </c>
      <c r="B29" s="273"/>
      <c r="C29" s="150">
        <v>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</row>
    <row r="30" spans="1:8" x14ac:dyDescent="0.25">
      <c r="A30" s="163"/>
      <c r="B30" s="162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3"/>
      <c r="B31" s="162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38"/>
      <c r="B32" s="111" t="s">
        <v>401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</row>
    <row r="33" spans="1:10" x14ac:dyDescent="0.25">
      <c r="A33" s="180"/>
      <c r="B33" s="166" t="s">
        <v>402</v>
      </c>
      <c r="C33" s="122">
        <v>0</v>
      </c>
      <c r="D33" s="122">
        <v>0</v>
      </c>
      <c r="E33" s="186">
        <v>0</v>
      </c>
      <c r="F33" s="186">
        <v>0</v>
      </c>
      <c r="G33" s="186">
        <v>0</v>
      </c>
      <c r="H33" s="186">
        <v>0</v>
      </c>
    </row>
    <row r="34" spans="1:10" x14ac:dyDescent="0.25">
      <c r="A34" s="180"/>
      <c r="B34" s="179" t="s">
        <v>403</v>
      </c>
      <c r="C34" s="185">
        <v>0</v>
      </c>
      <c r="D34" s="185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163"/>
      <c r="B35" s="162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163"/>
      <c r="B36" s="162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163"/>
      <c r="B37" s="162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163"/>
      <c r="B38" s="162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48"/>
      <c r="B39" s="149"/>
      <c r="C39" s="150"/>
      <c r="D39" s="150"/>
      <c r="E39" s="150"/>
      <c r="F39" s="150"/>
      <c r="G39" s="150"/>
      <c r="H39" s="150"/>
    </row>
    <row r="40" spans="1:10" x14ac:dyDescent="0.25">
      <c r="A40" s="272" t="s">
        <v>408</v>
      </c>
      <c r="B40" s="273"/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10" x14ac:dyDescent="0.25">
      <c r="A41" s="163"/>
      <c r="B41" s="162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163"/>
      <c r="B42" s="161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163"/>
      <c r="B43" s="162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163"/>
      <c r="B44" s="162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48"/>
      <c r="B45" s="149"/>
      <c r="C45" s="150"/>
      <c r="D45" s="150"/>
      <c r="E45" s="150"/>
      <c r="F45" s="150"/>
      <c r="G45" s="150"/>
      <c r="H45" s="150"/>
    </row>
    <row r="46" spans="1:10" x14ac:dyDescent="0.25">
      <c r="A46" s="272" t="s">
        <v>413</v>
      </c>
      <c r="B46" s="273"/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10" x14ac:dyDescent="0.25">
      <c r="A47" s="272" t="s">
        <v>381</v>
      </c>
      <c r="B47" s="273"/>
      <c r="C47" s="122"/>
      <c r="D47" s="122"/>
      <c r="E47" s="122"/>
      <c r="F47" s="122"/>
      <c r="G47" s="122"/>
      <c r="H47" s="122"/>
    </row>
    <row r="48" spans="1:10" x14ac:dyDescent="0.25">
      <c r="A48" s="163"/>
      <c r="B48" s="162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163"/>
      <c r="B49" s="162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163"/>
      <c r="B50" s="162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163"/>
      <c r="B51" s="162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163"/>
      <c r="B52" s="162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163"/>
      <c r="B53" s="162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163"/>
      <c r="B54" s="162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163"/>
      <c r="B55" s="162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88"/>
      <c r="B56" s="189"/>
      <c r="C56" s="187"/>
      <c r="D56" s="187"/>
      <c r="E56" s="187"/>
      <c r="F56" s="187"/>
      <c r="G56" s="187"/>
      <c r="H56" s="187"/>
    </row>
    <row r="57" spans="1:8" x14ac:dyDescent="0.25">
      <c r="A57" s="369" t="s">
        <v>390</v>
      </c>
      <c r="B57" s="383"/>
      <c r="C57" s="150">
        <v>0</v>
      </c>
      <c r="D57" s="192">
        <v>0</v>
      </c>
      <c r="E57" s="150">
        <v>0</v>
      </c>
      <c r="F57" s="192">
        <v>0</v>
      </c>
      <c r="G57" s="150">
        <v>0</v>
      </c>
      <c r="H57" s="150">
        <v>0</v>
      </c>
    </row>
    <row r="58" spans="1:8" x14ac:dyDescent="0.25">
      <c r="A58" s="180"/>
      <c r="B58" s="179" t="s">
        <v>391</v>
      </c>
      <c r="C58" s="185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</row>
    <row r="59" spans="1:8" x14ac:dyDescent="0.25">
      <c r="A59" s="180"/>
      <c r="B59" s="179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3"/>
      <c r="B60" s="162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3"/>
      <c r="B61" s="162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3"/>
      <c r="B62" s="162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3"/>
      <c r="B63" s="162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3"/>
      <c r="B64" s="162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48"/>
      <c r="B65" s="149"/>
      <c r="C65" s="150"/>
      <c r="D65" s="150"/>
      <c r="E65" s="150"/>
      <c r="F65" s="150"/>
      <c r="G65" s="150"/>
      <c r="H65" s="150"/>
    </row>
    <row r="66" spans="1:8" x14ac:dyDescent="0.25">
      <c r="A66" s="272" t="s">
        <v>398</v>
      </c>
      <c r="B66" s="273"/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</row>
    <row r="67" spans="1:8" x14ac:dyDescent="0.25">
      <c r="A67" s="163"/>
      <c r="B67" s="162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3"/>
      <c r="B68" s="162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3"/>
      <c r="B69" s="162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3"/>
      <c r="B70" s="162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3"/>
      <c r="B71" s="162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3"/>
      <c r="B72" s="162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3"/>
      <c r="B73" s="162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3"/>
      <c r="B74" s="162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3"/>
      <c r="B75" s="162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48"/>
      <c r="B76" s="149"/>
      <c r="C76" s="150"/>
      <c r="D76" s="150"/>
      <c r="E76" s="150"/>
      <c r="F76" s="150"/>
      <c r="G76" s="150"/>
      <c r="H76" s="150"/>
    </row>
    <row r="77" spans="1:8" x14ac:dyDescent="0.25">
      <c r="A77" s="272" t="s">
        <v>408</v>
      </c>
      <c r="B77" s="273"/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</row>
    <row r="78" spans="1:8" x14ac:dyDescent="0.25">
      <c r="A78" s="163"/>
      <c r="B78" s="162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3"/>
      <c r="B79" s="161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38"/>
      <c r="B80" s="111" t="s">
        <v>411</v>
      </c>
      <c r="C80" s="136">
        <v>0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</row>
    <row r="81" spans="1:8" x14ac:dyDescent="0.25">
      <c r="A81" s="163"/>
      <c r="B81" s="162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86" t="s">
        <v>376</v>
      </c>
      <c r="B82" s="387"/>
      <c r="C82" s="167">
        <f>+C10+C46</f>
        <v>83042151.030000001</v>
      </c>
      <c r="D82" s="167">
        <f t="shared" ref="D82:H82" si="2">+D10+D46</f>
        <v>100500</v>
      </c>
      <c r="E82" s="167">
        <f t="shared" si="2"/>
        <v>83142651.030000001</v>
      </c>
      <c r="F82" s="167">
        <f t="shared" si="2"/>
        <v>51390248.120000012</v>
      </c>
      <c r="G82" s="167">
        <f t="shared" si="2"/>
        <v>50795273.600000001</v>
      </c>
      <c r="H82" s="167">
        <f t="shared" si="2"/>
        <v>32246877.43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60" t="s">
        <v>430</v>
      </c>
      <c r="B84" s="260"/>
      <c r="C84" s="260"/>
      <c r="D84" s="260"/>
      <c r="E84" s="260"/>
      <c r="F84" s="260"/>
      <c r="G84" s="260"/>
      <c r="H84" s="20"/>
    </row>
    <row r="85" spans="1:8" x14ac:dyDescent="0.25">
      <c r="A85" s="260"/>
      <c r="B85" s="260"/>
      <c r="C85" s="260"/>
      <c r="D85" s="260"/>
      <c r="E85" s="260"/>
      <c r="F85" s="260"/>
      <c r="G85" s="260"/>
      <c r="H85" s="20"/>
    </row>
    <row r="86" spans="1:8" x14ac:dyDescent="0.25">
      <c r="A86" s="137"/>
      <c r="B86" s="137"/>
      <c r="C86" s="137"/>
      <c r="D86" s="137"/>
      <c r="E86" s="137"/>
      <c r="F86" s="137"/>
      <c r="G86" s="137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61"/>
      <c r="C90" s="261"/>
      <c r="D90" s="4"/>
      <c r="E90" s="15"/>
      <c r="F90" s="15"/>
      <c r="G90" s="15"/>
      <c r="H90" s="20"/>
    </row>
    <row r="91" spans="1:8" x14ac:dyDescent="0.25">
      <c r="A91" s="72"/>
      <c r="B91" s="262" t="s">
        <v>522</v>
      </c>
      <c r="C91" s="262"/>
      <c r="D91" s="4"/>
      <c r="E91" s="342" t="s">
        <v>516</v>
      </c>
      <c r="F91" s="342"/>
      <c r="G91" s="342"/>
      <c r="H91" s="20"/>
    </row>
    <row r="92" spans="1:8" x14ac:dyDescent="0.25">
      <c r="A92" s="73"/>
      <c r="B92" s="263" t="s">
        <v>517</v>
      </c>
      <c r="C92" s="263"/>
      <c r="D92" s="74"/>
      <c r="E92" s="343" t="s">
        <v>521</v>
      </c>
      <c r="F92" s="343"/>
      <c r="G92" s="343"/>
      <c r="H92" s="20"/>
    </row>
    <row r="93" spans="1:8" x14ac:dyDescent="0.25">
      <c r="A93" s="20"/>
      <c r="B93" s="18"/>
      <c r="C93" s="20"/>
      <c r="D93" s="13"/>
      <c r="E93" s="263"/>
      <c r="F93" s="263"/>
      <c r="G93" s="263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D28" sqref="D28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41" t="s">
        <v>120</v>
      </c>
      <c r="B1" s="242"/>
      <c r="C1" s="242"/>
      <c r="D1" s="242"/>
      <c r="E1" s="242"/>
      <c r="F1" s="242"/>
      <c r="G1" s="384"/>
    </row>
    <row r="2" spans="1:7" x14ac:dyDescent="0.25">
      <c r="A2" s="308" t="s">
        <v>296</v>
      </c>
      <c r="B2" s="309"/>
      <c r="C2" s="309"/>
      <c r="D2" s="309"/>
      <c r="E2" s="309"/>
      <c r="F2" s="309"/>
      <c r="G2" s="382"/>
    </row>
    <row r="3" spans="1:7" x14ac:dyDescent="0.25">
      <c r="A3" s="308" t="s">
        <v>527</v>
      </c>
      <c r="B3" s="309"/>
      <c r="C3" s="309"/>
      <c r="D3" s="309"/>
      <c r="E3" s="309"/>
      <c r="F3" s="309"/>
      <c r="G3" s="382"/>
    </row>
    <row r="4" spans="1:7" x14ac:dyDescent="0.25">
      <c r="A4" s="308" t="str">
        <f>+'FORMATO 1'!A3</f>
        <v>del 01 de enero al 30 de septiembre de 2020</v>
      </c>
      <c r="B4" s="309"/>
      <c r="C4" s="309"/>
      <c r="D4" s="309"/>
      <c r="E4" s="309"/>
      <c r="F4" s="309"/>
      <c r="G4" s="382"/>
    </row>
    <row r="5" spans="1:7" ht="15.75" thickBot="1" x14ac:dyDescent="0.3">
      <c r="A5" s="311" t="s">
        <v>1</v>
      </c>
      <c r="B5" s="312"/>
      <c r="C5" s="312"/>
      <c r="D5" s="312"/>
      <c r="E5" s="312"/>
      <c r="F5" s="312"/>
      <c r="G5" s="385"/>
    </row>
    <row r="6" spans="1:7" ht="15.75" thickBot="1" x14ac:dyDescent="0.3">
      <c r="A6" s="347" t="s">
        <v>2</v>
      </c>
      <c r="B6" s="379" t="s">
        <v>297</v>
      </c>
      <c r="C6" s="380"/>
      <c r="D6" s="380"/>
      <c r="E6" s="380"/>
      <c r="F6" s="381"/>
      <c r="G6" s="307" t="s">
        <v>298</v>
      </c>
    </row>
    <row r="7" spans="1:7" ht="48.75" thickBot="1" x14ac:dyDescent="0.3">
      <c r="A7" s="349"/>
      <c r="B7" s="174" t="s">
        <v>185</v>
      </c>
      <c r="C7" s="174" t="s">
        <v>299</v>
      </c>
      <c r="D7" s="174" t="s">
        <v>300</v>
      </c>
      <c r="E7" s="174" t="s">
        <v>414</v>
      </c>
      <c r="F7" s="174" t="s">
        <v>203</v>
      </c>
      <c r="G7" s="265"/>
    </row>
    <row r="8" spans="1:7" x14ac:dyDescent="0.25">
      <c r="A8" s="151" t="s">
        <v>415</v>
      </c>
      <c r="B8" s="146">
        <f>+B9</f>
        <v>0</v>
      </c>
      <c r="C8" s="146">
        <f t="shared" ref="C8:G8" si="0">+C9</f>
        <v>0</v>
      </c>
      <c r="D8" s="146">
        <f t="shared" si="0"/>
        <v>0</v>
      </c>
      <c r="E8" s="146">
        <f t="shared" si="0"/>
        <v>0</v>
      </c>
      <c r="F8" s="146">
        <f t="shared" si="0"/>
        <v>0</v>
      </c>
      <c r="G8" s="146">
        <f t="shared" si="0"/>
        <v>0</v>
      </c>
    </row>
    <row r="9" spans="1:7" x14ac:dyDescent="0.25">
      <c r="A9" s="49" t="s">
        <v>416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</row>
    <row r="10" spans="1:7" x14ac:dyDescent="0.25">
      <c r="A10" s="49" t="s">
        <v>417</v>
      </c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49" t="s">
        <v>418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</row>
    <row r="12" spans="1:7" x14ac:dyDescent="0.25">
      <c r="A12" s="49" t="s">
        <v>419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7" x14ac:dyDescent="0.25">
      <c r="A13" s="49" t="s">
        <v>420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7" x14ac:dyDescent="0.25">
      <c r="A14" s="49" t="s">
        <v>421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</row>
    <row r="15" spans="1:7" ht="24" x14ac:dyDescent="0.25">
      <c r="A15" s="49" t="s">
        <v>422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</row>
    <row r="16" spans="1:7" x14ac:dyDescent="0.25">
      <c r="A16" s="153" t="s">
        <v>423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424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49" t="s">
        <v>425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</row>
    <row r="19" spans="1:7" x14ac:dyDescent="0.25">
      <c r="A19" s="49"/>
      <c r="B19" s="154"/>
      <c r="C19" s="155"/>
      <c r="D19" s="155"/>
      <c r="E19" s="155"/>
      <c r="F19" s="155"/>
      <c r="G19" s="155"/>
    </row>
    <row r="20" spans="1:7" x14ac:dyDescent="0.25">
      <c r="A20" s="151" t="s">
        <v>426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</row>
    <row r="21" spans="1:7" x14ac:dyDescent="0.25">
      <c r="A21" s="49" t="s">
        <v>416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</row>
    <row r="22" spans="1:7" x14ac:dyDescent="0.25">
      <c r="A22" s="49" t="s">
        <v>417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</row>
    <row r="23" spans="1:7" x14ac:dyDescent="0.25">
      <c r="A23" s="49" t="s">
        <v>418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</row>
    <row r="24" spans="1:7" x14ac:dyDescent="0.25">
      <c r="A24" s="49" t="s">
        <v>419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49" t="s">
        <v>420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49" t="s">
        <v>421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</row>
    <row r="27" spans="1:7" ht="24" x14ac:dyDescent="0.25">
      <c r="A27" s="49" t="s">
        <v>422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</row>
    <row r="28" spans="1:7" x14ac:dyDescent="0.25">
      <c r="A28" s="153" t="s">
        <v>423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424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1" t="s">
        <v>427</v>
      </c>
      <c r="B31" s="156">
        <f>+B8</f>
        <v>0</v>
      </c>
      <c r="C31" s="156">
        <f t="shared" ref="C31:G31" si="1">+C8</f>
        <v>0</v>
      </c>
      <c r="D31" s="156">
        <f t="shared" si="1"/>
        <v>0</v>
      </c>
      <c r="E31" s="156">
        <f t="shared" si="1"/>
        <v>0</v>
      </c>
      <c r="F31" s="156">
        <f t="shared" si="1"/>
        <v>0</v>
      </c>
      <c r="G31" s="156">
        <f t="shared" si="1"/>
        <v>0</v>
      </c>
    </row>
    <row r="32" spans="1:7" ht="15.75" thickBot="1" x14ac:dyDescent="0.3">
      <c r="A32" s="157"/>
      <c r="B32" s="158"/>
      <c r="C32" s="39"/>
      <c r="D32" s="39"/>
      <c r="E32" s="39"/>
      <c r="F32" s="39"/>
      <c r="G32" s="39"/>
    </row>
    <row r="34" spans="1:7" x14ac:dyDescent="0.25">
      <c r="A34" s="260" t="s">
        <v>430</v>
      </c>
      <c r="B34" s="260"/>
      <c r="C34" s="260"/>
      <c r="D34" s="260"/>
      <c r="E34" s="260"/>
      <c r="F34" s="260"/>
      <c r="G34" s="260"/>
    </row>
    <row r="35" spans="1:7" x14ac:dyDescent="0.25">
      <c r="A35" s="260"/>
      <c r="B35" s="260"/>
      <c r="C35" s="260"/>
      <c r="D35" s="260"/>
      <c r="E35" s="260"/>
      <c r="F35" s="260"/>
      <c r="G35" s="260"/>
    </row>
    <row r="36" spans="1:7" x14ac:dyDescent="0.25">
      <c r="A36" s="137"/>
      <c r="B36" s="137"/>
      <c r="C36" s="137"/>
      <c r="D36" s="137"/>
      <c r="E36" s="137"/>
      <c r="F36" s="137"/>
      <c r="G36" s="137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61"/>
      <c r="C40" s="261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43" t="s">
        <v>521</v>
      </c>
      <c r="F42" s="343"/>
      <c r="G42" s="343"/>
    </row>
    <row r="43" spans="1:7" x14ac:dyDescent="0.25">
      <c r="A43" s="20"/>
      <c r="B43" s="24"/>
      <c r="C43" s="20"/>
      <c r="D43" s="13"/>
      <c r="E43" s="263"/>
      <c r="F43" s="263"/>
      <c r="G43" s="263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2020-10-11T23:26:05Z</cp:lastPrinted>
  <dcterms:created xsi:type="dcterms:W3CDTF">2017-01-13T15:28:41Z</dcterms:created>
  <dcterms:modified xsi:type="dcterms:W3CDTF">2020-10-21T15:30:02Z</dcterms:modified>
</cp:coreProperties>
</file>