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AUTÓNOMOS Y PODERES\ITE\"/>
    </mc:Choice>
  </mc:AlternateContent>
  <xr:revisionPtr revIDLastSave="0" documentId="10_ncr:8100000_{E1AAE355-D480-4EF8-B0CF-BAE2E15EF949}" xr6:coauthVersionLast="32" xr6:coauthVersionMax="47" xr10:uidLastSave="{00000000-0000-0000-0000-000000000000}"/>
  <bookViews>
    <workbookView xWindow="-120" yWindow="-120" windowWidth="29040" windowHeight="16440" firstSheet="1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4" l="1"/>
  <c r="F8" i="7"/>
  <c r="E8" i="7"/>
  <c r="G23" i="7"/>
  <c r="D47" i="6"/>
  <c r="E47" i="6"/>
  <c r="F47" i="6"/>
  <c r="G47" i="6"/>
  <c r="H47" i="6"/>
  <c r="C47" i="6"/>
  <c r="D37" i="6"/>
  <c r="E37" i="6"/>
  <c r="F37" i="6"/>
  <c r="G37" i="6"/>
  <c r="H37" i="6"/>
  <c r="C37" i="6"/>
  <c r="D17" i="6"/>
  <c r="E17" i="6"/>
  <c r="F17" i="6"/>
  <c r="G17" i="6"/>
  <c r="H17" i="6"/>
  <c r="C17" i="6"/>
  <c r="D27" i="6"/>
  <c r="E27" i="6"/>
  <c r="F27" i="6"/>
  <c r="G27" i="6"/>
  <c r="H27" i="6"/>
  <c r="C27" i="6"/>
  <c r="D9" i="6"/>
  <c r="E9" i="6"/>
  <c r="F9" i="6"/>
  <c r="C9" i="6"/>
  <c r="G9" i="6"/>
  <c r="H9" i="6"/>
  <c r="I16" i="5"/>
  <c r="H16" i="5"/>
  <c r="I70" i="5"/>
  <c r="E70" i="5"/>
  <c r="F58" i="4"/>
  <c r="E58" i="4"/>
  <c r="D43" i="5"/>
  <c r="E43" i="5"/>
  <c r="G67" i="1"/>
  <c r="G62" i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H36" i="5"/>
  <c r="H81" i="6" l="1"/>
  <c r="F81" i="6"/>
  <c r="E81" i="6"/>
  <c r="D81" i="6"/>
  <c r="G81" i="6"/>
  <c r="C81" i="6"/>
  <c r="C46" i="1"/>
  <c r="C61" i="1" s="1"/>
  <c r="G78" i="1"/>
  <c r="G46" i="1"/>
  <c r="G58" i="1" s="1"/>
  <c r="D17" i="4"/>
  <c r="G80" i="1" l="1"/>
  <c r="E78" i="5"/>
  <c r="F78" i="5"/>
  <c r="G78" i="5"/>
  <c r="H78" i="5"/>
  <c r="I78" i="5"/>
  <c r="D78" i="5"/>
  <c r="F70" i="5"/>
  <c r="D70" i="5"/>
  <c r="D11" i="7" l="1"/>
  <c r="C11" i="7"/>
  <c r="H14" i="5" l="1"/>
  <c r="I36" i="5" l="1"/>
  <c r="F36" i="5"/>
  <c r="F13" i="4" l="1"/>
  <c r="D13" i="8" l="1"/>
  <c r="C10" i="8" l="1"/>
  <c r="D10" i="8"/>
  <c r="G10" i="8"/>
  <c r="F10" i="8"/>
  <c r="F30" i="1"/>
  <c r="F46" i="1" s="1"/>
  <c r="H9" i="8" l="1"/>
  <c r="E13" i="8"/>
  <c r="E10" i="8" l="1"/>
  <c r="H10" i="8"/>
  <c r="F14" i="5"/>
  <c r="A4" i="6" l="1"/>
  <c r="F17" i="5" l="1"/>
  <c r="F8" i="1" l="1"/>
  <c r="D22" i="7" l="1"/>
  <c r="D21" i="7"/>
  <c r="D20" i="7"/>
  <c r="D19" i="7"/>
  <c r="D18" i="7"/>
  <c r="D17" i="7"/>
  <c r="D16" i="7"/>
  <c r="D15" i="7"/>
  <c r="D14" i="7"/>
  <c r="G14" i="7" s="1"/>
  <c r="D13" i="7"/>
  <c r="G13" i="7" s="1"/>
  <c r="D12" i="7"/>
  <c r="G12" i="7" s="1"/>
  <c r="G20" i="7" l="1"/>
  <c r="G16" i="7"/>
  <c r="G18" i="7"/>
  <c r="G22" i="7"/>
  <c r="G15" i="7"/>
  <c r="G17" i="7"/>
  <c r="G19" i="7"/>
  <c r="G8" i="7" s="1"/>
  <c r="G21" i="7"/>
  <c r="G43" i="5"/>
  <c r="D9" i="8" l="1"/>
  <c r="F9" i="8"/>
  <c r="G9" i="8"/>
  <c r="B8" i="7" l="1"/>
  <c r="B26" i="7" s="1"/>
  <c r="C8" i="7"/>
  <c r="C26" i="7" s="1"/>
  <c r="D26" i="7" l="1"/>
  <c r="C8" i="9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8" i="6"/>
  <c r="E158" i="6"/>
  <c r="F158" i="6"/>
  <c r="G158" i="6"/>
  <c r="H158" i="6"/>
  <c r="C158" i="6"/>
  <c r="E73" i="5"/>
  <c r="F43" i="5"/>
  <c r="F73" i="5" s="1"/>
  <c r="G73" i="5"/>
  <c r="H43" i="5"/>
  <c r="H73" i="5" s="1"/>
  <c r="D73" i="5"/>
  <c r="I19" i="5"/>
  <c r="I43" i="5" l="1"/>
  <c r="I73" i="5" s="1"/>
  <c r="D8" i="7"/>
  <c r="I14" i="5"/>
  <c r="I13" i="5"/>
  <c r="F26" i="7" l="1"/>
  <c r="E26" i="7"/>
  <c r="E74" i="4"/>
  <c r="F74" i="4"/>
  <c r="D74" i="4"/>
  <c r="F72" i="4"/>
  <c r="E72" i="4"/>
  <c r="D72" i="4"/>
  <c r="E70" i="4"/>
  <c r="F70" i="4"/>
  <c r="D70" i="4"/>
  <c r="E69" i="4"/>
  <c r="F69" i="4"/>
  <c r="D69" i="4"/>
  <c r="E67" i="4"/>
  <c r="F67" i="4"/>
  <c r="D67" i="4"/>
  <c r="E54" i="4"/>
  <c r="F54" i="4"/>
  <c r="D54" i="4"/>
  <c r="E53" i="4"/>
  <c r="F53" i="4"/>
  <c r="D53" i="4"/>
  <c r="E52" i="4"/>
  <c r="F52" i="4"/>
  <c r="D52" i="4"/>
  <c r="E51" i="4"/>
  <c r="E60" i="4" s="1"/>
  <c r="F51" i="4"/>
  <c r="F60" i="4" s="1"/>
  <c r="D51" i="4"/>
  <c r="E38" i="4"/>
  <c r="F38" i="4"/>
  <c r="D38" i="4"/>
  <c r="E41" i="4"/>
  <c r="F41" i="4"/>
  <c r="D41" i="4"/>
  <c r="E17" i="4"/>
  <c r="E21" i="4" s="1"/>
  <c r="F17" i="4"/>
  <c r="F21" i="4" s="1"/>
  <c r="E13" i="4"/>
  <c r="D13" i="4"/>
  <c r="E8" i="4"/>
  <c r="D8" i="4"/>
  <c r="D19" i="2"/>
  <c r="E19" i="2"/>
  <c r="F19" i="2"/>
  <c r="H19" i="2"/>
  <c r="I19" i="2"/>
  <c r="C19" i="2"/>
  <c r="D45" i="4" l="1"/>
  <c r="D32" i="4"/>
  <c r="E45" i="4"/>
  <c r="E61" i="4"/>
  <c r="F45" i="4"/>
  <c r="F22" i="4"/>
  <c r="F23" i="4" s="1"/>
  <c r="F32" i="4" s="1"/>
  <c r="G26" i="7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E22" i="4" l="1"/>
  <c r="E23" i="4" s="1"/>
  <c r="E32" i="4" s="1"/>
  <c r="F78" i="1"/>
  <c r="B46" i="1"/>
  <c r="B61" i="1" s="1"/>
  <c r="F58" i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<sst xmlns="http://schemas.openxmlformats.org/spreadsheetml/2006/main" count="697" uniqueCount="542">
  <si>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</si>
  <si>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</si>
  <si>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</si>
  <si>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</si>
  <si>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</si>
  <si>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</si>
  <si>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</si>
  <si>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</si>
  <si>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</si>
  <si>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</si>
  <si>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</si>
  <si>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</si>
  <si>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</si>
  <si>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</si>
  <si>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</si>
  <si>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</si>
  <si>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</si>
  <si>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</si>
  <si>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</si>
  <si>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</si>
  <si>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</si>
  <si>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</si>
  <si>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</si>
  <si>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</si>
  <si>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</si>
  <si>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</si>
  <si>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</si>
  <si>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</si>
  <si>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</si>
  <si>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</si>
  <si>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</si>
  <si>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</si>
  <si>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</si>
  <si>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</si>
  <si>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</si>
  <si>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</si>
  <si>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</si>
  <si>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</si>
  <si>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</si>
  <si>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</si>
  <si>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</si>
  <si>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</si>
  <si>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</si>
  <si>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</si>
  <si>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</si>
  <si>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</si>
  <si>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</si>
  <si>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</si>
  <si>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</si>
  <si>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</si>
  <si>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</si>
  <si>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</si>
  <si>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</si>
  <si>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</si>
  <si>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</si>
  <si>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</si>
  <si>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</si>
  <si>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</si>
  <si>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</si>
  <si>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</si>
  <si>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</si>
  <si>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</si>
  <si>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</si>
  <si>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</si>
  <si>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</si>
  <si>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</si>
  <si>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</si>
  <si>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</si>
  <si>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</si>
  <si>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</si>
  <si>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</si>
  <si>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</si>
  <si>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</si>
  <si>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</si>
  <si>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</si>
  <si>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</si>
  <si>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</si>
  <si>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</si>
  <si>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</si>
  <si>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</si>
  <si>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</si>
  <si>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</si>
  <si>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</si>
  <si>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</si>
  <si>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</si>
  <si>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</si>
  <si>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</si>
  <si>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</si>
  <si>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</si>
  <si>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</si>
  <si>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</si>
  <si>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</si>
  <si>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</si>
  <si>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</si>
  <si>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</si>
  <si>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</si>
  <si>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</si>
  <si>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</si>
  <si>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</si>
  <si>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</si>
  <si>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</si>
  <si>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</si>
  <si>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</si>
  <si>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</si>
  <si>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</si>
  <si>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</si>
  <si>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</si>
  <si>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</si>
  <si>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</si>
  <si>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</si>
  <si>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</si>
  <si>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</si>
  <si>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</si>
  <si>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</si>
  <si>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</si>
  <si>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</si>
  <si>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</si>
  <si>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</si>
  <si>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</si>
  <si>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</si>
  <si>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</si>
  <si>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</si>
  <si>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</si>
  <si>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</si>
  <si>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</si>
  <si>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</si>
  <si>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</si>
  <si>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</si>
  <si>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</si>
  <si>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</si>
  <si>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</si>
  <si>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</si>
  <si>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</si>
  <si>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</si>
  <si>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</si>
  <si>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</si>
  <si>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</si>
  <si>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</si>
  <si>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</si>
  <si>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</si>
  <si>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</si>
  <si>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</si>
  <si>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</si>
  <si>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</si>
  <si>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</si>
  <si>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</si>
  <si>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</si>
  <si>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</si>
  <si>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</si>
  <si>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</si>
  <si>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</si>
  <si>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</si>
  <si>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</si>
  <si>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</si>
  <si>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</si>
  <si>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</si>
  <si>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</si>
  <si>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</si>
  <si>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</si>
  <si>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</si>
  <si>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</si>
  <si>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</si>
  <si>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</si>
  <si>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</si>
  <si>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</si>
  <si>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</si>
  <si>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</si>
  <si>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</si>
  <si>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</si>
  <si>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</si>
  <si>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</si>
  <si>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</si>
  <si>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</si>
  <si>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</si>
  <si>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</si>
  <si>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</si>
  <si>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</si>
  <si>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</si>
  <si>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</si>
  <si>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</si>
  <si>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</si>
  <si>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</si>
  <si>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</si>
  <si>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</si>
  <si>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</si>
  <si>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</si>
  <si>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</si>
  <si>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</si>
  <si>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</si>
  <si>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</si>
  <si>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</si>
  <si>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</si>
  <si>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</si>
  <si>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</si>
  <si>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</si>
  <si>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</si>
  <si>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</si>
  <si>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</si>
  <si>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</si>
  <si>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</si>
  <si>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</si>
  <si>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</si>
  <si>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</si>
  <si>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</si>
  <si>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</si>
  <si>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</si>
  <si>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</si>
  <si>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</si>
  <si>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</si>
  <si>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</si>
  <si>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</si>
  <si>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</si>
  <si>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</si>
  <si>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</si>
  <si>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</si>
  <si>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</si>
  <si>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</si>
  <si>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</si>
  <si>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</si>
  <si>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</si>
  <si>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</si>
  <si>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</si>
  <si>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</si>
  <si>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</si>
  <si>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</si>
  <si>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</si>
  <si>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</si>
  <si>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</si>
  <si>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</si>
  <si>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</si>
  <si>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</si>
  <si>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</si>
  <si>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</si>
  <si>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</si>
  <si>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</si>
  <si>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</si>
  <si>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</si>
  <si>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</si>
  <si>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</si>
  <si>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</si>
  <si>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</si>
  <si>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</si>
  <si>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</si>
  <si>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</si>
  <si>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</si>
  <si>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</si>
  <si>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</si>
  <si>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</si>
  <si>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</si>
  <si>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</si>
  <si>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</si>
  <si>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</si>
  <si>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</si>
  <si>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</si>
  <si>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</si>
  <si>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</si>
  <si>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</si>
  <si>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</si>
  <si>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</si>
  <si>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</si>
  <si>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</si>
  <si>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</si>
  <si>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</si>
  <si>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</si>
  <si>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</si>
  <si>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</si>
  <si>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</si>
  <si>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</si>
  <si>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</si>
  <si>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</si>
  <si>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</si>
  <si>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</si>
  <si>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</si>
  <si>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</si>
  <si>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</si>
  <si>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</si>
  <si>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</si>
  <si>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</si>
  <si>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</si>
  <si>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</si>
  <si>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</si>
  <si>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</si>
  <si>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</si>
  <si>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</si>
  <si>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</si>
  <si>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</si>
  <si>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</si>
  <si>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</si>
  <si>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</si>
  <si>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</si>
  <si>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</si>
  <si>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</si>
  <si>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</si>
  <si>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</si>
  <si>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</si>
  <si>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</si>
  <si>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</si>
  <si>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</si>
  <si>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</si>
  <si>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</si>
  <si>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</si>
  <si>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</si>
  <si>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</si>
  <si>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</si>
  <si>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</si>
  <si>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</si>
  <si>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</si>
  <si>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</si>
  <si>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</si>
  <si>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</si>
  <si>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</si>
  <si>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</si>
  <si>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</si>
  <si>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</si>
  <si>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</si>
  <si>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</si>
  <si>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</si>
  <si>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</si>
  <si>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</si>
  <si>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</si>
  <si>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</si>
  <si>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</si>
  <si>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</si>
  <si>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</si>
  <si>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</si>
  <si>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</si>
  <si>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</si>
  <si>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</si>
  <si>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</si>
  <si>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</si>
  <si>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</si>
  <si>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</si>
  <si>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</si>
  <si>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</si>
  <si>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</si>
  <si>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</si>
  <si>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</si>
  <si>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</si>
  <si>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</si>
  <si>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</si>
  <si>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</si>
  <si>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</si>
  <si>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</si>
  <si>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</si>
  <si>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</si>
  <si>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</si>
  <si>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</si>
  <si>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</si>
  <si>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</si>
  <si>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</si>
  <si>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</si>
  <si>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</si>
  <si>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</si>
  <si>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</si>
  <si>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</si>
  <si>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</si>
  <si>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</si>
  <si>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</si>
  <si>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</si>
  <si>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</si>
  <si>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</si>
  <si>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</si>
  <si>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</si>
  <si>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</si>
  <si>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</si>
  <si>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</si>
  <si>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</si>
  <si>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</si>
  <si>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</si>
  <si>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</si>
  <si>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</si>
  <si>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</si>
  <si>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</si>
  <si>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</si>
  <si>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</si>
  <si>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</si>
  <si>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</si>
  <si>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</si>
  <si>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</si>
  <si>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</si>
  <si>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</si>
  <si>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</si>
  <si>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</si>
  <si>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</si>
  <si>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</si>
  <si>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</si>
  <si>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</si>
  <si>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</si>
  <si>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</si>
  <si>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</si>
  <si>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</si>
  <si>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</si>
  <si>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</si>
  <si>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</si>
  <si>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</si>
  <si>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</si>
  <si>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</si>
  <si>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</si>
  <si>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</si>
  <si>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</si>
  <si>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</si>
  <si>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</si>
  <si>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</si>
  <si>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</si>
  <si>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</si>
  <si>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</si>
  <si>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</si>
  <si>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</si>
  <si>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</si>
  <si>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</si>
  <si>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</si>
  <si>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</si>
  <si>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</si>
  <si>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</si>
  <si>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</si>
  <si>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</si>
  <si>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</si>
  <si>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</si>
  <si>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</si>
  <si>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</si>
  <si>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</si>
  <si>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</si>
  <si>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</si>
  <si>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</si>
  <si>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</si>
  <si>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</si>
  <si>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</si>
  <si>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</si>
  <si>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</si>
  <si>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</si>
  <si>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</si>
  <si>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</si>
  <si>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</si>
  <si>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</si>
  <si>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</si>
  <si>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</si>
  <si>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</si>
  <si>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</si>
  <si>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</si>
  <si>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</si>
  <si>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</si>
  <si>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</si>
  <si>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</si>
  <si>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</si>
  <si>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</si>
  <si>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</si>
  <si>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</si>
  <si>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</si>
  <si>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</si>
  <si>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</si>
  <si>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</si>
  <si>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</si>
  <si>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</si>
  <si>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</si>
  <si>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</si>
  <si>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</si>
  <si>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</si>
  <si>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</si>
  <si>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</si>
  <si>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</si>
  <si>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</si>
  <si>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</si>
  <si>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</si>
  <si>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</si>
  <si>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</si>
  <si>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</si>
  <si>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</si>
  <si>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</si>
  <si>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</si>
  <si>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</si>
  <si>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</si>
  <si>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</si>
  <si>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</si>
  <si>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</si>
  <si>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</si>
  <si>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</si>
  <si>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</si>
  <si>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</si>
  <si>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</si>
  <si>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</si>
  <si>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</si>
  <si>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</si>
  <si>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</si>
  <si>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</si>
  <si>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</si>
  <si>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</si>
  <si>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</si>
  <si>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</si>
  <si>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</si>
  <si>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</si>
  <si>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</si>
  <si>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</si>
  <si>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</si>
  <si>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</si>
  <si>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</si>
  <si>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</si>
  <si>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</si>
  <si>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</si>
  <si>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</si>
  <si>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</si>
  <si>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</si>
  <si>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</si>
  <si>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</si>
  <si>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</si>
  <si>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</si>
  <si>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</si>
  <si>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</si>
  <si>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</si>
  <si>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</si>
  <si>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</si>
  <si>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</si>
  <si>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</si>
  <si>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</si>
  <si>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</si>
  <si>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</si>
  <si>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</si>
  <si>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</si>
  <si>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</si>
  <si>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</si>
  <si>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</si>
  <si>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</si>
  <si>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</si>
  <si>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</si>
  <si>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</si>
  <si>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</si>
  <si>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2020</t>
  </si>
  <si>
    <t>Monto pagado de la inversión al 31 de marzo de 2022</t>
  </si>
  <si>
    <t>Monto pagado de la inversión actualizado al 31 de marzo de 2022</t>
  </si>
  <si>
    <t>Saldo pendiente por pagar de la inversión al 31 de marzo de 2022</t>
  </si>
  <si>
    <t>Ampliaciones/ 
(Reducciones)</t>
  </si>
  <si>
    <t>al 31 de diciembre de 2022 y al 31 de marzo de 2023</t>
  </si>
  <si>
    <t>Lic. Emmanuel Ávila González</t>
  </si>
  <si>
    <t>Consejero Presidente</t>
  </si>
  <si>
    <t>del 1de enero al 31 de marzo de 2023</t>
  </si>
  <si>
    <t xml:space="preserve">Consejero Presidente </t>
  </si>
  <si>
    <t>del 1 de enero al 31 de marzo de 2023</t>
  </si>
  <si>
    <t xml:space="preserve">Lic. Emmanuel Ávila González </t>
  </si>
  <si>
    <t>Consulta ciudada</t>
  </si>
  <si>
    <t xml:space="preserve">Lic. Emmauel Ávila González </t>
  </si>
  <si>
    <t xml:space="preserve">Lic. Emmanuel Ávila Gonzalez </t>
  </si>
  <si>
    <t>del 1 de enero al 31 de diciembre de 2023</t>
  </si>
  <si>
    <t>Servicio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</si>
</sst>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0" xfId="1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vertical="top"/>
    </xf>
    <xf numFmtId="0" fontId="3" fillId="4" borderId="0" xfId="0" applyFont="1" applyFill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vertical="top"/>
    </xf>
    <xf numFmtId="0" fontId="3" fillId="4" borderId="0" xfId="0" applyFont="1" applyFill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Alignment="1" applyProtection="1">
      <alignment vertical="top" wrapText="1"/>
      <protection locked="0"/>
    </xf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top"/>
      <protection locked="0"/>
    </xf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right" vertical="center" wrapText="1"/>
    </xf>
    <xf numFmtId="3" fontId="5" fillId="4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/>
    <xf numFmtId="4" fontId="9" fillId="0" borderId="6" xfId="0" applyNumberFormat="1" applyFont="1" applyFill="1" applyBorder="1" applyAlignment="1">
      <alignment vertical="center"/>
    </xf>
    <xf numFmtId="4" fontId="9" fillId="0" borderId="0" xfId="0" applyNumberFormat="1" applyFont="1" applyFill="1"/>
    <xf numFmtId="0" fontId="9" fillId="0" borderId="5" xfId="0" applyFont="1" applyFill="1" applyBorder="1"/>
    <xf numFmtId="4" fontId="9" fillId="0" borderId="5" xfId="0" applyNumberFormat="1" applyFont="1" applyFill="1" applyBorder="1"/>
    <xf numFmtId="0" fontId="9" fillId="0" borderId="0" xfId="0" applyFont="1" applyFill="1"/>
    <xf numFmtId="4" fontId="9" fillId="0" borderId="6" xfId="0" applyNumberFormat="1" applyFont="1" applyFill="1" applyBorder="1"/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3" fillId="4" borderId="0" xfId="0" applyFont="1" applyFill="1" applyAlignment="1">
      <alignment horizontal="left" vertical="top"/>
    </xf>
    <xf numFmtId="0" fontId="3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165</xdr:row>
      <xdr:rowOff>189492</xdr:rowOff>
    </xdr:from>
    <xdr:to>
      <xdr:col>6</xdr:col>
      <xdr:colOff>246953</xdr:colOff>
      <xdr:row>166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166</xdr:row>
      <xdr:rowOff>5586</xdr:rowOff>
    </xdr:from>
    <xdr:to>
      <xdr:col>1</xdr:col>
      <xdr:colOff>3483792</xdr:colOff>
      <xdr:row>166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opLeftCell="A49" zoomScaleNormal="100" workbookViewId="0">
      <selection activeCell="F78" sqref="F78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31" t="s">
        <v>120</v>
      </c>
      <c r="B1" s="232"/>
      <c r="C1" s="232"/>
      <c r="D1" s="232"/>
      <c r="E1" s="232"/>
      <c r="F1" s="232"/>
      <c r="G1" s="233"/>
      <c r="H1" s="29"/>
      <c r="I1" s="29"/>
    </row>
    <row r="2" spans="1:9" x14ac:dyDescent="0.25">
      <c r="A2" s="234" t="s">
        <v>0</v>
      </c>
      <c r="B2" s="235"/>
      <c r="C2" s="235"/>
      <c r="D2" s="235"/>
      <c r="E2" s="235"/>
      <c r="F2" s="235"/>
      <c r="G2" s="236"/>
      <c r="H2" s="29"/>
      <c r="I2" s="29"/>
    </row>
    <row r="3" spans="1:9" x14ac:dyDescent="0.25">
      <c r="A3" s="234" t="s">
        <v>530</v>
      </c>
      <c r="B3" s="235"/>
      <c r="C3" s="235"/>
      <c r="D3" s="235"/>
      <c r="E3" s="235"/>
      <c r="F3" s="235"/>
      <c r="G3" s="236"/>
      <c r="H3" s="29"/>
      <c r="I3" s="29"/>
    </row>
    <row r="4" spans="1:9" ht="15.75" thickBot="1" x14ac:dyDescent="0.3">
      <c r="A4" s="237" t="s">
        <v>1</v>
      </c>
      <c r="B4" s="238"/>
      <c r="C4" s="238"/>
      <c r="D4" s="238"/>
      <c r="E4" s="238"/>
      <c r="F4" s="238"/>
      <c r="G4" s="239"/>
      <c r="H4" s="29"/>
      <c r="I4" s="29"/>
    </row>
    <row r="5" spans="1:9" ht="15.75" thickBot="1" x14ac:dyDescent="0.3">
      <c r="A5" s="144" t="s">
        <v>429</v>
      </c>
      <c r="B5" s="143">
        <v>2023</v>
      </c>
      <c r="C5" s="143">
        <v>2022</v>
      </c>
      <c r="D5" s="221" t="s">
        <v>429</v>
      </c>
      <c r="E5" s="222"/>
      <c r="F5" s="143">
        <v>2023</v>
      </c>
      <c r="G5" s="143">
        <v>2022</v>
      </c>
      <c r="H5" s="29"/>
      <c r="I5" s="29"/>
    </row>
    <row r="6" spans="1:9" x14ac:dyDescent="0.25">
      <c r="A6" s="31" t="s">
        <v>3</v>
      </c>
      <c r="B6" s="32"/>
      <c r="C6" s="32"/>
      <c r="D6" s="225" t="s">
        <v>4</v>
      </c>
      <c r="E6" s="226"/>
      <c r="F6" s="32"/>
      <c r="G6" s="32"/>
      <c r="H6" s="29"/>
      <c r="I6" s="29"/>
    </row>
    <row r="7" spans="1:9" x14ac:dyDescent="0.25">
      <c r="A7" s="31" t="s">
        <v>5</v>
      </c>
      <c r="B7" s="18"/>
      <c r="C7" s="18"/>
      <c r="D7" s="217" t="s">
        <v>6</v>
      </c>
      <c r="E7" s="218"/>
      <c r="F7" s="18"/>
      <c r="G7" s="18"/>
      <c r="H7" s="29"/>
      <c r="I7" s="29"/>
    </row>
    <row r="8" spans="1:9" ht="15.75" customHeight="1" x14ac:dyDescent="0.25">
      <c r="A8" s="33" t="s">
        <v>7</v>
      </c>
      <c r="B8" s="32">
        <f>SUM(B9:B15)</f>
        <v>21450898.600000001</v>
      </c>
      <c r="C8" s="32">
        <f>SUM(C9:C15)</f>
        <v>16707518.939999999</v>
      </c>
      <c r="D8" s="219" t="s">
        <v>8</v>
      </c>
      <c r="E8" s="220"/>
      <c r="F8" s="32">
        <f>SUM(F9:F17)</f>
        <v>1956804.9700000002</v>
      </c>
      <c r="G8" s="32">
        <f>SUM(G9:G17)</f>
        <v>3122782.4000000004</v>
      </c>
      <c r="H8" s="29"/>
      <c r="I8" s="29"/>
    </row>
    <row r="9" spans="1:9" ht="15" customHeight="1" x14ac:dyDescent="0.25">
      <c r="A9" s="33" t="s">
        <v>9</v>
      </c>
      <c r="B9" s="18">
        <v>11491.07</v>
      </c>
      <c r="C9" s="18">
        <v>6491.07</v>
      </c>
      <c r="D9" s="219" t="s">
        <v>10</v>
      </c>
      <c r="E9" s="220"/>
      <c r="F9" s="18">
        <v>357033.34</v>
      </c>
      <c r="G9" s="18">
        <v>382805.71</v>
      </c>
      <c r="H9" s="29"/>
      <c r="I9" s="29"/>
    </row>
    <row r="10" spans="1:9" ht="15" customHeight="1" x14ac:dyDescent="0.25">
      <c r="A10" s="33" t="s">
        <v>11</v>
      </c>
      <c r="B10" s="18">
        <v>21402268.93</v>
      </c>
      <c r="C10" s="18">
        <v>16663889.27</v>
      </c>
      <c r="D10" s="219" t="s">
        <v>12</v>
      </c>
      <c r="E10" s="220"/>
      <c r="F10" s="18">
        <v>1145149.9099999999</v>
      </c>
      <c r="G10" s="18">
        <v>1414795.34</v>
      </c>
      <c r="H10" s="29"/>
      <c r="I10" s="29"/>
    </row>
    <row r="11" spans="1:9" ht="15" customHeight="1" x14ac:dyDescent="0.25">
      <c r="A11" s="33" t="s">
        <v>13</v>
      </c>
      <c r="B11" s="18">
        <v>0</v>
      </c>
      <c r="C11" s="18">
        <v>0</v>
      </c>
      <c r="D11" s="219" t="s">
        <v>14</v>
      </c>
      <c r="E11" s="220"/>
      <c r="F11" s="18">
        <v>0</v>
      </c>
      <c r="G11" s="18">
        <v>0</v>
      </c>
      <c r="H11" s="29"/>
      <c r="I11" s="29"/>
    </row>
    <row r="12" spans="1:9" ht="15" customHeight="1" x14ac:dyDescent="0.25">
      <c r="A12" s="33" t="s">
        <v>15</v>
      </c>
      <c r="B12" s="18">
        <v>7683.6</v>
      </c>
      <c r="C12" s="18">
        <v>7683.6</v>
      </c>
      <c r="D12" s="219" t="s">
        <v>16</v>
      </c>
      <c r="E12" s="220"/>
      <c r="F12" s="18">
        <v>0</v>
      </c>
      <c r="G12" s="18">
        <v>0</v>
      </c>
      <c r="H12" s="29"/>
      <c r="I12" s="29"/>
    </row>
    <row r="13" spans="1:9" ht="15" customHeight="1" x14ac:dyDescent="0.25">
      <c r="A13" s="33" t="s">
        <v>17</v>
      </c>
      <c r="B13" s="18">
        <v>0</v>
      </c>
      <c r="C13" s="18">
        <v>0</v>
      </c>
      <c r="D13" s="219" t="s">
        <v>18</v>
      </c>
      <c r="E13" s="220"/>
      <c r="F13" s="18">
        <v>164418.82</v>
      </c>
      <c r="G13" s="18">
        <v>161730.57</v>
      </c>
      <c r="H13" s="29"/>
      <c r="I13" s="29"/>
    </row>
    <row r="14" spans="1:9" ht="20.25" customHeight="1" x14ac:dyDescent="0.25">
      <c r="A14" s="33" t="s">
        <v>19</v>
      </c>
      <c r="B14" s="18">
        <v>29455</v>
      </c>
      <c r="C14" s="18">
        <v>29455</v>
      </c>
      <c r="D14" s="219" t="s">
        <v>20</v>
      </c>
      <c r="E14" s="220"/>
      <c r="F14" s="18">
        <v>0</v>
      </c>
      <c r="G14" s="18">
        <v>0</v>
      </c>
      <c r="H14" s="29"/>
      <c r="I14" s="29"/>
    </row>
    <row r="15" spans="1:9" ht="15" customHeight="1" x14ac:dyDescent="0.25">
      <c r="A15" s="33" t="s">
        <v>21</v>
      </c>
      <c r="B15" s="18">
        <v>0</v>
      </c>
      <c r="C15" s="18">
        <v>0</v>
      </c>
      <c r="D15" s="219" t="s">
        <v>22</v>
      </c>
      <c r="E15" s="220"/>
      <c r="F15" s="18">
        <v>290202.90000000002</v>
      </c>
      <c r="G15" s="18">
        <v>1163450.78</v>
      </c>
      <c r="H15" s="29"/>
      <c r="I15" s="29"/>
    </row>
    <row r="16" spans="1:9" ht="24" x14ac:dyDescent="0.25">
      <c r="A16" s="17" t="s">
        <v>23</v>
      </c>
      <c r="B16" s="32">
        <f>SUM(B17:B23)</f>
        <v>7274.2900000000009</v>
      </c>
      <c r="C16" s="32">
        <f>SUM(C17:C23)</f>
        <v>8403.83</v>
      </c>
      <c r="D16" s="219" t="s">
        <v>24</v>
      </c>
      <c r="E16" s="220"/>
      <c r="F16" s="18">
        <v>0</v>
      </c>
      <c r="G16" s="18">
        <v>0</v>
      </c>
      <c r="H16" s="29"/>
      <c r="I16" s="29"/>
    </row>
    <row r="17" spans="1:9" x14ac:dyDescent="0.25">
      <c r="A17" s="33" t="s">
        <v>25</v>
      </c>
      <c r="B17" s="18">
        <v>0</v>
      </c>
      <c r="C17" s="18">
        <v>0</v>
      </c>
      <c r="D17" s="219" t="s">
        <v>26</v>
      </c>
      <c r="E17" s="220"/>
      <c r="F17" s="18">
        <v>0</v>
      </c>
      <c r="G17" s="18">
        <v>0</v>
      </c>
      <c r="H17" s="29"/>
      <c r="I17" s="29"/>
    </row>
    <row r="18" spans="1:9" x14ac:dyDescent="0.25">
      <c r="A18" s="33" t="s">
        <v>27</v>
      </c>
      <c r="B18" s="18">
        <v>1457.69</v>
      </c>
      <c r="C18" s="18">
        <v>1457.69</v>
      </c>
      <c r="D18" s="219" t="s">
        <v>28</v>
      </c>
      <c r="E18" s="220"/>
      <c r="F18" s="32">
        <f>SUM(F19:F21)</f>
        <v>800.76</v>
      </c>
      <c r="G18" s="32">
        <f>SUM(G19:G21)</f>
        <v>764.76</v>
      </c>
      <c r="H18" s="29"/>
      <c r="I18" s="29"/>
    </row>
    <row r="19" spans="1:9" x14ac:dyDescent="0.25">
      <c r="A19" s="33" t="s">
        <v>29</v>
      </c>
      <c r="B19" s="18">
        <v>5816.6</v>
      </c>
      <c r="C19" s="18">
        <v>6946.14</v>
      </c>
      <c r="D19" s="219" t="s">
        <v>30</v>
      </c>
      <c r="E19" s="220"/>
      <c r="F19" s="18">
        <v>0</v>
      </c>
      <c r="G19" s="18">
        <v>0</v>
      </c>
      <c r="H19" s="29"/>
      <c r="I19" s="29"/>
    </row>
    <row r="20" spans="1:9" ht="15.75" customHeight="1" x14ac:dyDescent="0.25">
      <c r="A20" s="33" t="s">
        <v>31</v>
      </c>
      <c r="B20" s="18">
        <v>0</v>
      </c>
      <c r="C20" s="18">
        <v>0</v>
      </c>
      <c r="D20" s="219" t="s">
        <v>32</v>
      </c>
      <c r="E20" s="220"/>
      <c r="F20" s="18">
        <v>0</v>
      </c>
      <c r="G20" s="18">
        <v>0</v>
      </c>
      <c r="H20" s="29"/>
      <c r="I20" s="29"/>
    </row>
    <row r="21" spans="1:9" x14ac:dyDescent="0.25">
      <c r="A21" s="33" t="s">
        <v>33</v>
      </c>
      <c r="B21" s="18">
        <v>0</v>
      </c>
      <c r="C21" s="18">
        <v>0</v>
      </c>
      <c r="D21" s="219" t="s">
        <v>34</v>
      </c>
      <c r="E21" s="220"/>
      <c r="F21" s="18">
        <v>800.76</v>
      </c>
      <c r="G21" s="18">
        <v>764.76</v>
      </c>
      <c r="H21" s="29"/>
      <c r="I21" s="29"/>
    </row>
    <row r="22" spans="1:9" ht="15.75" customHeight="1" x14ac:dyDescent="0.25">
      <c r="A22" s="33" t="s">
        <v>35</v>
      </c>
      <c r="B22" s="18">
        <v>0</v>
      </c>
      <c r="C22" s="18">
        <v>0</v>
      </c>
      <c r="D22" s="219" t="s">
        <v>36</v>
      </c>
      <c r="E22" s="220"/>
      <c r="F22" s="32">
        <f>SUM(F23:F24)</f>
        <v>0</v>
      </c>
      <c r="G22" s="32">
        <f>SUM(G23:G24)</f>
        <v>0</v>
      </c>
      <c r="H22" s="29"/>
      <c r="I22" s="29"/>
    </row>
    <row r="23" spans="1:9" ht="24" x14ac:dyDescent="0.25">
      <c r="A23" s="33" t="s">
        <v>37</v>
      </c>
      <c r="B23" s="18">
        <v>0</v>
      </c>
      <c r="C23" s="18">
        <v>0</v>
      </c>
      <c r="D23" s="219" t="s">
        <v>38</v>
      </c>
      <c r="E23" s="220"/>
      <c r="F23" s="18">
        <v>0</v>
      </c>
      <c r="G23" s="18">
        <v>0</v>
      </c>
      <c r="H23" s="29"/>
      <c r="I23" s="29"/>
    </row>
    <row r="24" spans="1:9" x14ac:dyDescent="0.25">
      <c r="A24" s="33" t="s">
        <v>39</v>
      </c>
      <c r="B24" s="32">
        <f>SUM(B25:B29)</f>
        <v>96749.99</v>
      </c>
      <c r="C24" s="32">
        <f>SUM(C25:C29)</f>
        <v>80239.990000000005</v>
      </c>
      <c r="D24" s="219" t="s">
        <v>40</v>
      </c>
      <c r="E24" s="220"/>
      <c r="F24" s="18">
        <v>0</v>
      </c>
      <c r="G24" s="18">
        <v>0</v>
      </c>
      <c r="H24" s="29"/>
      <c r="I24" s="29"/>
    </row>
    <row r="25" spans="1:9" ht="24" x14ac:dyDescent="0.25">
      <c r="A25" s="33" t="s">
        <v>41</v>
      </c>
      <c r="B25" s="18">
        <v>96749.99</v>
      </c>
      <c r="C25" s="18">
        <v>80239.990000000005</v>
      </c>
      <c r="D25" s="219" t="s">
        <v>42</v>
      </c>
      <c r="E25" s="220"/>
      <c r="F25" s="32">
        <f>SUM(F26:F29)</f>
        <v>0</v>
      </c>
      <c r="G25" s="32">
        <f>SUM(G26:G29)</f>
        <v>0</v>
      </c>
      <c r="H25" s="29"/>
      <c r="I25" s="29"/>
    </row>
    <row r="26" spans="1:9" ht="24" x14ac:dyDescent="0.25">
      <c r="A26" s="33" t="s">
        <v>43</v>
      </c>
      <c r="B26" s="18">
        <v>0</v>
      </c>
      <c r="C26" s="18">
        <v>0</v>
      </c>
      <c r="D26" s="219" t="s">
        <v>44</v>
      </c>
      <c r="E26" s="220"/>
      <c r="F26" s="18">
        <v>0</v>
      </c>
      <c r="G26" s="18">
        <v>0</v>
      </c>
      <c r="H26" s="29"/>
      <c r="I26" s="29"/>
    </row>
    <row r="27" spans="1:9" ht="24" x14ac:dyDescent="0.25">
      <c r="A27" s="33" t="s">
        <v>45</v>
      </c>
      <c r="B27" s="18">
        <v>0</v>
      </c>
      <c r="C27" s="18">
        <v>0</v>
      </c>
      <c r="D27" s="219" t="s">
        <v>46</v>
      </c>
      <c r="E27" s="220"/>
      <c r="F27" s="18">
        <v>0</v>
      </c>
      <c r="G27" s="18">
        <v>0</v>
      </c>
      <c r="H27" s="29"/>
      <c r="I27" s="29"/>
    </row>
    <row r="28" spans="1:9" x14ac:dyDescent="0.25">
      <c r="A28" s="33" t="s">
        <v>47</v>
      </c>
      <c r="B28" s="18">
        <v>0</v>
      </c>
      <c r="C28" s="18">
        <v>0</v>
      </c>
      <c r="D28" s="219" t="s">
        <v>48</v>
      </c>
      <c r="E28" s="220"/>
      <c r="F28" s="18">
        <v>0</v>
      </c>
      <c r="G28" s="18">
        <v>0</v>
      </c>
      <c r="H28" s="29"/>
      <c r="I28" s="29"/>
    </row>
    <row r="29" spans="1:9" x14ac:dyDescent="0.25">
      <c r="A29" s="33" t="s">
        <v>49</v>
      </c>
      <c r="B29" s="18">
        <v>0</v>
      </c>
      <c r="C29" s="18">
        <v>0</v>
      </c>
      <c r="D29" s="219" t="s">
        <v>50</v>
      </c>
      <c r="E29" s="220"/>
      <c r="F29" s="18">
        <v>0</v>
      </c>
      <c r="G29" s="18">
        <v>0</v>
      </c>
      <c r="H29" s="29"/>
      <c r="I29" s="29"/>
    </row>
    <row r="30" spans="1:9" ht="26.25" customHeight="1" x14ac:dyDescent="0.25">
      <c r="A30" s="33" t="s">
        <v>51</v>
      </c>
      <c r="B30" s="32">
        <f>SUM(B31:B35)</f>
        <v>0</v>
      </c>
      <c r="C30" s="32">
        <f>SUM(C31:C35)</f>
        <v>0</v>
      </c>
      <c r="D30" s="219" t="s">
        <v>52</v>
      </c>
      <c r="E30" s="220"/>
      <c r="F30" s="32">
        <f>+F32</f>
        <v>1289863.53</v>
      </c>
      <c r="G30" s="32">
        <f>+G32</f>
        <v>1499676.63</v>
      </c>
      <c r="H30" s="29"/>
      <c r="I30" s="29"/>
    </row>
    <row r="31" spans="1:9" x14ac:dyDescent="0.25">
      <c r="A31" s="33" t="s">
        <v>53</v>
      </c>
      <c r="B31" s="18">
        <v>0</v>
      </c>
      <c r="C31" s="18">
        <v>0</v>
      </c>
      <c r="D31" s="219" t="s">
        <v>54</v>
      </c>
      <c r="E31" s="220"/>
      <c r="F31" s="18">
        <v>0</v>
      </c>
      <c r="G31" s="18">
        <v>0</v>
      </c>
      <c r="H31" s="29"/>
      <c r="I31" s="29"/>
    </row>
    <row r="32" spans="1:9" x14ac:dyDescent="0.25">
      <c r="A32" s="33" t="s">
        <v>55</v>
      </c>
      <c r="B32" s="18">
        <v>0</v>
      </c>
      <c r="C32" s="18">
        <v>0</v>
      </c>
      <c r="D32" s="219" t="s">
        <v>56</v>
      </c>
      <c r="E32" s="220"/>
      <c r="F32" s="18">
        <v>1289863.53</v>
      </c>
      <c r="G32" s="18">
        <v>1499676.63</v>
      </c>
      <c r="H32" s="29"/>
      <c r="I32" s="29"/>
    </row>
    <row r="33" spans="1:9" x14ac:dyDescent="0.25">
      <c r="A33" s="33" t="s">
        <v>57</v>
      </c>
      <c r="B33" s="18">
        <v>0</v>
      </c>
      <c r="C33" s="18">
        <v>0</v>
      </c>
      <c r="D33" s="219" t="s">
        <v>58</v>
      </c>
      <c r="E33" s="220"/>
      <c r="F33" s="18">
        <v>0</v>
      </c>
      <c r="G33" s="18">
        <v>0</v>
      </c>
      <c r="H33" s="29"/>
      <c r="I33" s="29"/>
    </row>
    <row r="34" spans="1:9" ht="15.75" customHeight="1" x14ac:dyDescent="0.25">
      <c r="A34" s="33" t="s">
        <v>59</v>
      </c>
      <c r="B34" s="18">
        <v>0</v>
      </c>
      <c r="C34" s="18">
        <v>0</v>
      </c>
      <c r="D34" s="219" t="s">
        <v>60</v>
      </c>
      <c r="E34" s="220"/>
      <c r="F34" s="18">
        <v>0</v>
      </c>
      <c r="G34" s="18">
        <v>0</v>
      </c>
      <c r="H34" s="29"/>
      <c r="I34" s="29"/>
    </row>
    <row r="35" spans="1:9" ht="15.75" customHeight="1" x14ac:dyDescent="0.25">
      <c r="A35" s="33" t="s">
        <v>61</v>
      </c>
      <c r="B35" s="18">
        <v>0</v>
      </c>
      <c r="C35" s="18">
        <v>0</v>
      </c>
      <c r="D35" s="219" t="s">
        <v>62</v>
      </c>
      <c r="E35" s="220"/>
      <c r="F35" s="18">
        <v>0</v>
      </c>
      <c r="G35" s="18">
        <v>0</v>
      </c>
      <c r="H35" s="29"/>
      <c r="I35" s="29"/>
    </row>
    <row r="36" spans="1:9" x14ac:dyDescent="0.25">
      <c r="A36" s="33" t="s">
        <v>63</v>
      </c>
      <c r="B36" s="32">
        <v>8638.89</v>
      </c>
      <c r="C36" s="32">
        <v>8638.89</v>
      </c>
      <c r="D36" s="219" t="s">
        <v>64</v>
      </c>
      <c r="E36" s="220"/>
      <c r="F36" s="18">
        <v>0</v>
      </c>
      <c r="G36" s="18">
        <v>0</v>
      </c>
      <c r="H36" s="29"/>
      <c r="I36" s="29"/>
    </row>
    <row r="37" spans="1:9" ht="24" x14ac:dyDescent="0.25">
      <c r="A37" s="33" t="s">
        <v>65</v>
      </c>
      <c r="B37" s="32">
        <v>0</v>
      </c>
      <c r="C37" s="32">
        <v>0</v>
      </c>
      <c r="D37" s="219" t="s">
        <v>66</v>
      </c>
      <c r="E37" s="220"/>
      <c r="F37" s="32">
        <f>SUM(F38:F40)</f>
        <v>0</v>
      </c>
      <c r="G37" s="32">
        <f>SUM(G38:G40)</f>
        <v>0</v>
      </c>
      <c r="H37" s="29"/>
      <c r="I37" s="29"/>
    </row>
    <row r="38" spans="1:9" ht="24" x14ac:dyDescent="0.25">
      <c r="A38" s="33" t="s">
        <v>67</v>
      </c>
      <c r="B38" s="18">
        <v>0</v>
      </c>
      <c r="C38" s="18">
        <v>0</v>
      </c>
      <c r="D38" s="219" t="s">
        <v>68</v>
      </c>
      <c r="E38" s="220"/>
      <c r="F38" s="18">
        <v>0</v>
      </c>
      <c r="G38" s="18">
        <v>0</v>
      </c>
      <c r="H38" s="29"/>
      <c r="I38" s="29"/>
    </row>
    <row r="39" spans="1:9" x14ac:dyDescent="0.25">
      <c r="A39" s="33" t="s">
        <v>69</v>
      </c>
      <c r="B39" s="18">
        <v>0</v>
      </c>
      <c r="C39" s="18">
        <v>0</v>
      </c>
      <c r="D39" s="219" t="s">
        <v>70</v>
      </c>
      <c r="E39" s="220"/>
      <c r="F39" s="18">
        <v>0</v>
      </c>
      <c r="G39" s="18">
        <v>0</v>
      </c>
      <c r="H39" s="29"/>
      <c r="I39" s="29"/>
    </row>
    <row r="40" spans="1:9" x14ac:dyDescent="0.25">
      <c r="A40" s="33" t="s">
        <v>71</v>
      </c>
      <c r="B40" s="32">
        <v>0</v>
      </c>
      <c r="C40" s="32">
        <v>0</v>
      </c>
      <c r="D40" s="219" t="s">
        <v>72</v>
      </c>
      <c r="E40" s="220"/>
      <c r="F40" s="18">
        <v>0</v>
      </c>
      <c r="G40" s="18">
        <v>0</v>
      </c>
      <c r="H40" s="29"/>
      <c r="I40" s="29"/>
    </row>
    <row r="41" spans="1:9" x14ac:dyDescent="0.25">
      <c r="A41" s="33" t="s">
        <v>73</v>
      </c>
      <c r="B41" s="18">
        <v>0</v>
      </c>
      <c r="C41" s="18">
        <v>0</v>
      </c>
      <c r="D41" s="219" t="s">
        <v>74</v>
      </c>
      <c r="E41" s="220"/>
      <c r="F41" s="32">
        <f>SUM(F42:F44)</f>
        <v>44235.17</v>
      </c>
      <c r="G41" s="32">
        <f>SUM(G42:G44)</f>
        <v>43764.77</v>
      </c>
      <c r="H41" s="29"/>
      <c r="I41" s="29"/>
    </row>
    <row r="42" spans="1:9" x14ac:dyDescent="0.25">
      <c r="A42" s="33" t="s">
        <v>75</v>
      </c>
      <c r="B42" s="18">
        <v>0</v>
      </c>
      <c r="C42" s="18">
        <v>0</v>
      </c>
      <c r="D42" s="219" t="s">
        <v>76</v>
      </c>
      <c r="E42" s="220"/>
      <c r="F42" s="18">
        <v>470.4</v>
      </c>
      <c r="G42" s="18">
        <v>0</v>
      </c>
      <c r="H42" s="29"/>
      <c r="I42" s="29"/>
    </row>
    <row r="43" spans="1:9" ht="24" x14ac:dyDescent="0.25">
      <c r="A43" s="33" t="s">
        <v>77</v>
      </c>
      <c r="B43" s="18">
        <v>0</v>
      </c>
      <c r="C43" s="18">
        <v>0</v>
      </c>
      <c r="D43" s="219" t="s">
        <v>78</v>
      </c>
      <c r="E43" s="220"/>
      <c r="F43" s="18">
        <v>0</v>
      </c>
      <c r="G43" s="18">
        <v>0</v>
      </c>
      <c r="H43" s="29"/>
      <c r="I43" s="29"/>
    </row>
    <row r="44" spans="1:9" ht="15.75" thickBot="1" x14ac:dyDescent="0.3">
      <c r="A44" s="37" t="s">
        <v>79</v>
      </c>
      <c r="B44" s="38">
        <v>0</v>
      </c>
      <c r="C44" s="38">
        <v>0</v>
      </c>
      <c r="D44" s="223" t="s">
        <v>80</v>
      </c>
      <c r="E44" s="224"/>
      <c r="F44" s="38">
        <v>43764.77</v>
      </c>
      <c r="G44" s="38">
        <v>43764.77</v>
      </c>
      <c r="H44" s="29"/>
      <c r="I44" s="29"/>
    </row>
    <row r="45" spans="1:9" x14ac:dyDescent="0.25">
      <c r="A45" s="33"/>
      <c r="B45" s="18"/>
      <c r="C45" s="18"/>
      <c r="D45" s="219"/>
      <c r="E45" s="220"/>
      <c r="F45" s="18"/>
      <c r="G45" s="18"/>
      <c r="H45" s="29"/>
      <c r="I45" s="29"/>
    </row>
    <row r="46" spans="1:9" x14ac:dyDescent="0.25">
      <c r="A46" s="31" t="s">
        <v>81</v>
      </c>
      <c r="B46" s="32">
        <f>+B8+B16+B24+B30+B36+B37+B40</f>
        <v>21563561.77</v>
      </c>
      <c r="C46" s="32">
        <f>+C8+C16+C24+C30+C36+C37+C40</f>
        <v>16804801.649999999</v>
      </c>
      <c r="D46" s="217" t="s">
        <v>82</v>
      </c>
      <c r="E46" s="218"/>
      <c r="F46" s="32">
        <f>+F41+F37+F30+F25+F22+F18+F8</f>
        <v>3291704.43</v>
      </c>
      <c r="G46" s="32">
        <f>+G41+G37+G30+G25+G22+G18+G8</f>
        <v>4666988.5600000005</v>
      </c>
      <c r="H46" s="29"/>
      <c r="I46" s="29"/>
    </row>
    <row r="47" spans="1:9" x14ac:dyDescent="0.25">
      <c r="A47" s="31"/>
      <c r="B47" s="18"/>
      <c r="C47" s="18"/>
      <c r="D47" s="219"/>
      <c r="E47" s="220"/>
      <c r="F47" s="18"/>
      <c r="G47" s="18"/>
      <c r="H47" s="29"/>
      <c r="I47" s="29"/>
    </row>
    <row r="48" spans="1:9" x14ac:dyDescent="0.25">
      <c r="A48" s="31" t="s">
        <v>83</v>
      </c>
      <c r="B48" s="18"/>
      <c r="C48" s="18"/>
      <c r="D48" s="217" t="s">
        <v>84</v>
      </c>
      <c r="E48" s="218"/>
      <c r="F48" s="18"/>
      <c r="G48" s="18"/>
      <c r="H48" s="29"/>
      <c r="I48" s="29"/>
    </row>
    <row r="49" spans="1:9" x14ac:dyDescent="0.25">
      <c r="A49" s="33" t="s">
        <v>85</v>
      </c>
      <c r="B49" s="18">
        <v>0</v>
      </c>
      <c r="C49" s="18">
        <v>0</v>
      </c>
      <c r="D49" s="219" t="s">
        <v>86</v>
      </c>
      <c r="E49" s="220"/>
      <c r="F49" s="18">
        <v>0</v>
      </c>
      <c r="G49" s="18">
        <v>0</v>
      </c>
      <c r="H49" s="29"/>
      <c r="I49" s="29"/>
    </row>
    <row r="50" spans="1:9" x14ac:dyDescent="0.25">
      <c r="A50" s="33" t="s">
        <v>87</v>
      </c>
      <c r="B50" s="18">
        <v>0</v>
      </c>
      <c r="C50" s="18">
        <v>0</v>
      </c>
      <c r="D50" s="219" t="s">
        <v>88</v>
      </c>
      <c r="E50" s="220"/>
      <c r="F50" s="18">
        <v>0</v>
      </c>
      <c r="G50" s="18">
        <v>0</v>
      </c>
      <c r="H50" s="29"/>
      <c r="I50" s="29"/>
    </row>
    <row r="51" spans="1:9" x14ac:dyDescent="0.25">
      <c r="A51" s="33" t="s">
        <v>89</v>
      </c>
      <c r="B51" s="18">
        <v>0</v>
      </c>
      <c r="C51" s="18">
        <v>0</v>
      </c>
      <c r="D51" s="219" t="s">
        <v>90</v>
      </c>
      <c r="E51" s="220"/>
      <c r="F51" s="18">
        <v>0</v>
      </c>
      <c r="G51" s="18">
        <v>0</v>
      </c>
      <c r="H51" s="29"/>
      <c r="I51" s="29"/>
    </row>
    <row r="52" spans="1:9" x14ac:dyDescent="0.25">
      <c r="A52" s="33" t="s">
        <v>91</v>
      </c>
      <c r="B52" s="18">
        <v>32986486.789999999</v>
      </c>
      <c r="C52" s="18">
        <v>31541986.789999999</v>
      </c>
      <c r="D52" s="219" t="s">
        <v>92</v>
      </c>
      <c r="E52" s="220"/>
      <c r="F52" s="18">
        <v>0</v>
      </c>
      <c r="G52" s="18">
        <v>0</v>
      </c>
      <c r="H52" s="29"/>
      <c r="I52" s="29"/>
    </row>
    <row r="53" spans="1:9" ht="15.75" customHeight="1" x14ac:dyDescent="0.25">
      <c r="A53" s="33" t="s">
        <v>93</v>
      </c>
      <c r="B53" s="18">
        <v>399771.41</v>
      </c>
      <c r="C53" s="18">
        <v>399771.41</v>
      </c>
      <c r="D53" s="219" t="s">
        <v>94</v>
      </c>
      <c r="E53" s="220"/>
      <c r="F53" s="18">
        <v>0</v>
      </c>
      <c r="G53" s="18">
        <v>0</v>
      </c>
      <c r="H53" s="29"/>
      <c r="I53" s="29"/>
    </row>
    <row r="54" spans="1:9" x14ac:dyDescent="0.25">
      <c r="A54" s="33" t="s">
        <v>95</v>
      </c>
      <c r="B54" s="18">
        <v>-1224312.26</v>
      </c>
      <c r="C54" s="18">
        <v>-1224312.26</v>
      </c>
      <c r="D54" s="219" t="s">
        <v>96</v>
      </c>
      <c r="E54" s="220"/>
      <c r="F54" s="18">
        <v>43986.5</v>
      </c>
      <c r="G54" s="18">
        <v>43986.5</v>
      </c>
      <c r="H54" s="29"/>
      <c r="I54" s="29"/>
    </row>
    <row r="55" spans="1:9" x14ac:dyDescent="0.25">
      <c r="A55" s="33" t="s">
        <v>97</v>
      </c>
      <c r="B55" s="18">
        <v>0</v>
      </c>
      <c r="C55" s="18">
        <v>0</v>
      </c>
      <c r="D55" s="217"/>
      <c r="E55" s="218"/>
      <c r="F55" s="18"/>
      <c r="G55" s="18"/>
      <c r="H55" s="29"/>
      <c r="I55" s="29"/>
    </row>
    <row r="56" spans="1:9" x14ac:dyDescent="0.25">
      <c r="A56" s="33" t="s">
        <v>98</v>
      </c>
      <c r="B56" s="18">
        <v>0</v>
      </c>
      <c r="C56" s="18">
        <v>0</v>
      </c>
      <c r="D56" s="217" t="s">
        <v>99</v>
      </c>
      <c r="E56" s="218"/>
      <c r="F56" s="32">
        <f>SUM(F49:F55)</f>
        <v>43986.5</v>
      </c>
      <c r="G56" s="32">
        <f>SUM(G49:G55)</f>
        <v>43986.5</v>
      </c>
      <c r="H56" s="29"/>
      <c r="I56" s="29"/>
    </row>
    <row r="57" spans="1:9" x14ac:dyDescent="0.25">
      <c r="A57" s="33" t="s">
        <v>100</v>
      </c>
      <c r="B57" s="18">
        <v>0</v>
      </c>
      <c r="C57" s="18">
        <v>0</v>
      </c>
      <c r="D57" s="219"/>
      <c r="E57" s="220"/>
      <c r="F57" s="18"/>
      <c r="G57" s="18"/>
      <c r="H57" s="29"/>
      <c r="I57" s="29"/>
    </row>
    <row r="58" spans="1:9" x14ac:dyDescent="0.25">
      <c r="A58" s="33"/>
      <c r="B58" s="18"/>
      <c r="C58" s="18"/>
      <c r="D58" s="217" t="s">
        <v>101</v>
      </c>
      <c r="E58" s="218"/>
      <c r="F58" s="32">
        <f>+F56+F46</f>
        <v>3335690.93</v>
      </c>
      <c r="G58" s="32">
        <f>+G56+G46</f>
        <v>4710975.0600000005</v>
      </c>
      <c r="H58" s="29"/>
      <c r="I58" s="29"/>
    </row>
    <row r="59" spans="1:9" ht="24" x14ac:dyDescent="0.25">
      <c r="A59" s="31" t="s">
        <v>102</v>
      </c>
      <c r="B59" s="32">
        <f>SUM(B49:B58)</f>
        <v>32161945.939999998</v>
      </c>
      <c r="C59" s="32">
        <f>SUM(C49:C58)</f>
        <v>30717445.939999998</v>
      </c>
      <c r="D59" s="219"/>
      <c r="E59" s="220"/>
      <c r="F59" s="18"/>
      <c r="G59" s="18"/>
      <c r="H59" s="29"/>
      <c r="I59" s="29"/>
    </row>
    <row r="60" spans="1:9" x14ac:dyDescent="0.25">
      <c r="A60" s="33"/>
      <c r="B60" s="18"/>
      <c r="C60" s="18"/>
      <c r="D60" s="217" t="s">
        <v>103</v>
      </c>
      <c r="E60" s="218"/>
      <c r="F60" s="18"/>
      <c r="G60" s="18"/>
      <c r="H60" s="29"/>
      <c r="I60" s="29"/>
    </row>
    <row r="61" spans="1:9" x14ac:dyDescent="0.25">
      <c r="A61" s="31" t="s">
        <v>104</v>
      </c>
      <c r="B61" s="32">
        <f>+B59+B46</f>
        <v>53725507.709999993</v>
      </c>
      <c r="C61" s="32">
        <f>+C59+C46</f>
        <v>47522247.589999996</v>
      </c>
      <c r="D61" s="219"/>
      <c r="E61" s="220"/>
      <c r="F61" s="18"/>
      <c r="G61" s="18"/>
      <c r="H61" s="29"/>
      <c r="I61" s="29"/>
    </row>
    <row r="62" spans="1:9" x14ac:dyDescent="0.25">
      <c r="A62" s="33"/>
      <c r="B62" s="18"/>
      <c r="C62" s="18"/>
      <c r="D62" s="217" t="s">
        <v>105</v>
      </c>
      <c r="E62" s="218"/>
      <c r="F62" s="32">
        <f>+F63+F64+F65</f>
        <v>16918185.489999998</v>
      </c>
      <c r="G62" s="32">
        <f>+G63+G64+G65</f>
        <v>16918185.489999998</v>
      </c>
      <c r="H62" s="29"/>
      <c r="I62" s="29"/>
    </row>
    <row r="63" spans="1:9" x14ac:dyDescent="0.25">
      <c r="A63" s="33"/>
      <c r="B63" s="18"/>
      <c r="C63" s="18"/>
      <c r="D63" s="219" t="s">
        <v>106</v>
      </c>
      <c r="E63" s="220"/>
      <c r="F63" s="18">
        <v>16918185.489999998</v>
      </c>
      <c r="G63" s="18">
        <v>16918185.489999998</v>
      </c>
      <c r="H63" s="29"/>
      <c r="I63" s="29"/>
    </row>
    <row r="64" spans="1:9" x14ac:dyDescent="0.25">
      <c r="A64" s="33"/>
      <c r="B64" s="18"/>
      <c r="C64" s="18"/>
      <c r="D64" s="219" t="s">
        <v>107</v>
      </c>
      <c r="E64" s="220"/>
      <c r="F64" s="18">
        <v>0</v>
      </c>
      <c r="G64" s="18">
        <v>0</v>
      </c>
      <c r="H64" s="29"/>
      <c r="I64" s="29"/>
    </row>
    <row r="65" spans="1:9" x14ac:dyDescent="0.25">
      <c r="A65" s="33"/>
      <c r="B65" s="18"/>
      <c r="C65" s="18"/>
      <c r="D65" s="219" t="s">
        <v>108</v>
      </c>
      <c r="E65" s="220"/>
      <c r="F65" s="18">
        <v>0</v>
      </c>
      <c r="G65" s="18">
        <v>0</v>
      </c>
      <c r="H65" s="29"/>
      <c r="I65" s="29"/>
    </row>
    <row r="66" spans="1:9" x14ac:dyDescent="0.25">
      <c r="A66" s="33"/>
      <c r="B66" s="18"/>
      <c r="C66" s="18"/>
      <c r="D66" s="219"/>
      <c r="E66" s="220"/>
      <c r="F66" s="18"/>
      <c r="G66" s="18"/>
      <c r="H66" s="29"/>
      <c r="I66" s="29"/>
    </row>
    <row r="67" spans="1:9" x14ac:dyDescent="0.25">
      <c r="A67" s="33"/>
      <c r="B67" s="18"/>
      <c r="C67" s="18"/>
      <c r="D67" s="217" t="s">
        <v>109</v>
      </c>
      <c r="E67" s="218"/>
      <c r="F67" s="32">
        <f>+F68+F69</f>
        <v>33471631.289999999</v>
      </c>
      <c r="G67" s="32">
        <f>+G68+G69</f>
        <v>25893087.039999999</v>
      </c>
      <c r="H67" s="29"/>
      <c r="I67" s="29"/>
    </row>
    <row r="68" spans="1:9" x14ac:dyDescent="0.25">
      <c r="A68" s="33"/>
      <c r="B68" s="18"/>
      <c r="C68" s="18"/>
      <c r="D68" s="219" t="s">
        <v>110</v>
      </c>
      <c r="E68" s="220"/>
      <c r="F68" s="18">
        <v>7627291.25</v>
      </c>
      <c r="G68" s="18">
        <v>5615142.2400000002</v>
      </c>
      <c r="H68" s="29"/>
      <c r="I68" s="29"/>
    </row>
    <row r="69" spans="1:9" x14ac:dyDescent="0.25">
      <c r="A69" s="33"/>
      <c r="B69" s="18"/>
      <c r="C69" s="18"/>
      <c r="D69" s="219" t="s">
        <v>111</v>
      </c>
      <c r="E69" s="220"/>
      <c r="F69" s="18">
        <v>25844340.039999999</v>
      </c>
      <c r="G69" s="18">
        <v>20277944.800000001</v>
      </c>
      <c r="H69" s="29"/>
      <c r="I69" s="29"/>
    </row>
    <row r="70" spans="1:9" x14ac:dyDescent="0.25">
      <c r="A70" s="33"/>
      <c r="B70" s="18"/>
      <c r="C70" s="18"/>
      <c r="D70" s="219" t="s">
        <v>112</v>
      </c>
      <c r="E70" s="220"/>
      <c r="F70" s="18">
        <v>0</v>
      </c>
      <c r="G70" s="18">
        <v>0</v>
      </c>
      <c r="H70" s="29"/>
      <c r="I70" s="29"/>
    </row>
    <row r="71" spans="1:9" x14ac:dyDescent="0.25">
      <c r="A71" s="33"/>
      <c r="B71" s="18"/>
      <c r="C71" s="18"/>
      <c r="D71" s="219" t="s">
        <v>113</v>
      </c>
      <c r="E71" s="220"/>
      <c r="F71" s="18">
        <v>0</v>
      </c>
      <c r="G71" s="18">
        <v>0</v>
      </c>
      <c r="H71" s="29"/>
      <c r="I71" s="29"/>
    </row>
    <row r="72" spans="1:9" x14ac:dyDescent="0.25">
      <c r="A72" s="33"/>
      <c r="B72" s="18"/>
      <c r="C72" s="18"/>
      <c r="D72" s="219" t="s">
        <v>114</v>
      </c>
      <c r="E72" s="220"/>
      <c r="F72" s="18">
        <v>0</v>
      </c>
      <c r="G72" s="18">
        <v>0</v>
      </c>
      <c r="H72" s="29"/>
      <c r="I72" s="29"/>
    </row>
    <row r="73" spans="1:9" x14ac:dyDescent="0.25">
      <c r="A73" s="33"/>
      <c r="B73" s="18"/>
      <c r="C73" s="18"/>
      <c r="D73" s="219"/>
      <c r="E73" s="220"/>
      <c r="F73" s="18"/>
      <c r="G73" s="18"/>
      <c r="H73" s="29"/>
      <c r="I73" s="29"/>
    </row>
    <row r="74" spans="1:9" ht="22.5" customHeight="1" x14ac:dyDescent="0.25">
      <c r="A74" s="33"/>
      <c r="B74" s="18"/>
      <c r="C74" s="18"/>
      <c r="D74" s="217" t="s">
        <v>115</v>
      </c>
      <c r="E74" s="218"/>
      <c r="F74" s="32">
        <v>0</v>
      </c>
      <c r="G74" s="32">
        <v>0</v>
      </c>
      <c r="H74" s="29"/>
      <c r="I74" s="29"/>
    </row>
    <row r="75" spans="1:9" x14ac:dyDescent="0.25">
      <c r="A75" s="33"/>
      <c r="B75" s="18"/>
      <c r="C75" s="18"/>
      <c r="D75" s="219" t="s">
        <v>116</v>
      </c>
      <c r="E75" s="220"/>
      <c r="F75" s="32">
        <v>0</v>
      </c>
      <c r="G75" s="32">
        <v>0</v>
      </c>
      <c r="H75" s="29"/>
      <c r="I75" s="29"/>
    </row>
    <row r="76" spans="1:9" x14ac:dyDescent="0.25">
      <c r="A76" s="33"/>
      <c r="B76" s="18"/>
      <c r="C76" s="18"/>
      <c r="D76" s="219" t="s">
        <v>117</v>
      </c>
      <c r="E76" s="220"/>
      <c r="F76" s="32">
        <v>0</v>
      </c>
      <c r="G76" s="32">
        <v>0</v>
      </c>
      <c r="H76" s="29"/>
      <c r="I76" s="29"/>
    </row>
    <row r="77" spans="1:9" x14ac:dyDescent="0.25">
      <c r="A77" s="33"/>
      <c r="B77" s="18"/>
      <c r="C77" s="18"/>
      <c r="D77" s="35"/>
      <c r="E77" s="36"/>
      <c r="F77" s="18"/>
      <c r="G77" s="18"/>
      <c r="H77" s="29"/>
      <c r="I77" s="29"/>
    </row>
    <row r="78" spans="1:9" x14ac:dyDescent="0.25">
      <c r="A78" s="33"/>
      <c r="B78" s="18"/>
      <c r="C78" s="18"/>
      <c r="D78" s="217" t="s">
        <v>118</v>
      </c>
      <c r="E78" s="218"/>
      <c r="F78" s="32">
        <f>+F62+F67+F74</f>
        <v>50389816.780000001</v>
      </c>
      <c r="G78" s="32">
        <f>+G62+G67+G74</f>
        <v>42811272.530000001</v>
      </c>
      <c r="H78" s="29"/>
      <c r="I78" s="29"/>
    </row>
    <row r="79" spans="1:9" x14ac:dyDescent="0.25">
      <c r="A79" s="33"/>
      <c r="B79" s="18"/>
      <c r="C79" s="18"/>
      <c r="D79" s="219"/>
      <c r="E79" s="220"/>
      <c r="F79" s="32"/>
      <c r="G79" s="32"/>
      <c r="H79" s="29"/>
      <c r="I79" s="29"/>
    </row>
    <row r="80" spans="1:9" x14ac:dyDescent="0.25">
      <c r="A80" s="33"/>
      <c r="B80" s="18"/>
      <c r="C80" s="18"/>
      <c r="D80" s="217" t="s">
        <v>119</v>
      </c>
      <c r="E80" s="218"/>
      <c r="F80" s="32">
        <f>+F58+F78</f>
        <v>53725507.710000001</v>
      </c>
      <c r="G80" s="32">
        <f>+G58+G78</f>
        <v>47522247.590000004</v>
      </c>
      <c r="H80" s="29"/>
      <c r="I80" s="29"/>
    </row>
    <row r="81" spans="1:9" ht="15.75" thickBot="1" x14ac:dyDescent="0.3">
      <c r="A81" s="37"/>
      <c r="B81" s="38"/>
      <c r="C81" s="38"/>
      <c r="D81" s="223"/>
      <c r="E81" s="224"/>
      <c r="F81" s="38"/>
      <c r="G81" s="38"/>
      <c r="H81" s="29"/>
      <c r="I81" s="29"/>
    </row>
    <row r="82" spans="1:9" x14ac:dyDescent="0.25">
      <c r="A82" s="29"/>
      <c r="B82" s="29"/>
      <c r="C82" s="29"/>
      <c r="D82" s="29"/>
      <c r="E82" s="29"/>
      <c r="F82" s="29"/>
      <c r="G82" s="29"/>
      <c r="H82" s="29"/>
      <c r="I82" s="29"/>
    </row>
    <row r="83" spans="1:9" x14ac:dyDescent="0.25">
      <c r="A83" s="228" t="s">
        <v>430</v>
      </c>
      <c r="B83" s="228"/>
      <c r="C83" s="228"/>
      <c r="D83" s="228"/>
      <c r="E83" s="228"/>
      <c r="F83" s="228"/>
      <c r="G83" s="228"/>
      <c r="H83" s="228"/>
      <c r="I83" s="228"/>
    </row>
    <row r="84" spans="1:9" x14ac:dyDescent="0.25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5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25">
      <c r="A86" s="19"/>
      <c r="B86" s="20"/>
      <c r="C86" s="21"/>
      <c r="D86" s="21"/>
      <c r="E86" s="22"/>
      <c r="F86" s="23"/>
      <c r="G86" s="20"/>
      <c r="H86" s="21"/>
      <c r="I86" s="21"/>
    </row>
    <row r="87" spans="1:9" x14ac:dyDescent="0.25">
      <c r="A87" s="19"/>
      <c r="B87" s="229"/>
      <c r="C87" s="229"/>
      <c r="D87" s="21"/>
      <c r="E87" s="43"/>
      <c r="F87" s="43"/>
      <c r="H87" s="21"/>
      <c r="I87" s="21"/>
    </row>
    <row r="88" spans="1:9" x14ac:dyDescent="0.25">
      <c r="A88" s="24"/>
      <c r="B88" s="230" t="s">
        <v>531</v>
      </c>
      <c r="C88" s="230"/>
      <c r="D88" s="21"/>
      <c r="E88" s="42" t="s">
        <v>514</v>
      </c>
      <c r="F88" s="42"/>
      <c r="H88" s="25"/>
      <c r="I88" s="21"/>
    </row>
    <row r="89" spans="1:9" ht="15" customHeight="1" x14ac:dyDescent="0.25">
      <c r="A89" s="26"/>
      <c r="B89" s="227" t="s">
        <v>532</v>
      </c>
      <c r="C89" s="227"/>
      <c r="D89" s="27"/>
      <c r="E89" s="41" t="s">
        <v>515</v>
      </c>
      <c r="F89" s="41"/>
      <c r="H89" s="25"/>
      <c r="I89" s="21"/>
    </row>
    <row r="90" spans="1:9" x14ac:dyDescent="0.25">
      <c r="A90" s="22"/>
      <c r="B90" s="22"/>
      <c r="C90" s="28"/>
      <c r="D90" s="22"/>
      <c r="E90" s="22"/>
      <c r="F90" s="22"/>
      <c r="G90" s="22"/>
      <c r="H90" s="22"/>
      <c r="I90" s="22"/>
    </row>
    <row r="91" spans="1:9" x14ac:dyDescent="0.25">
      <c r="A91" s="22"/>
      <c r="B91" s="22"/>
      <c r="C91" s="28"/>
      <c r="D91" s="22"/>
      <c r="E91" s="22"/>
      <c r="F91" s="22"/>
      <c r="G91" s="22"/>
      <c r="H91" s="22"/>
      <c r="I91" s="22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2"/>
      <c r="C94" s="3"/>
      <c r="D94" s="3"/>
      <c r="E94" s="4"/>
      <c r="F94" s="5"/>
      <c r="G94" s="6"/>
      <c r="H94" s="3"/>
      <c r="I94" s="3"/>
    </row>
    <row r="95" spans="1:9" x14ac:dyDescent="0.25">
      <c r="A95" s="13"/>
      <c r="B95" s="7"/>
      <c r="C95" s="3"/>
      <c r="E95" s="8"/>
      <c r="I95" s="3"/>
    </row>
    <row r="96" spans="1:9" x14ac:dyDescent="0.25">
      <c r="A96" s="16"/>
      <c r="B96" s="16"/>
      <c r="C96" s="16"/>
      <c r="E96" s="16"/>
      <c r="F96" s="9"/>
      <c r="G96" s="3"/>
      <c r="I96" s="3"/>
    </row>
    <row r="97" spans="1:9" ht="15" customHeight="1" x14ac:dyDescent="0.25">
      <c r="A97" s="15"/>
      <c r="B97" s="15"/>
      <c r="C97" s="15"/>
      <c r="E97" s="15"/>
      <c r="F97" s="10"/>
      <c r="G97" s="11"/>
      <c r="I97" s="3"/>
    </row>
    <row r="98" spans="1:9" x14ac:dyDescent="0.25">
      <c r="F98" s="12"/>
      <c r="G98" s="1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topLeftCell="A19" zoomScaleNormal="100" workbookViewId="0">
      <selection activeCell="J38" sqref="J38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5" width="12.5703125" customWidth="1"/>
    <col min="6" max="6" width="14.140625" customWidth="1"/>
    <col min="8" max="8" width="10" customWidth="1"/>
  </cols>
  <sheetData>
    <row r="1" spans="1:9" x14ac:dyDescent="0.25">
      <c r="A1" s="231" t="s">
        <v>120</v>
      </c>
      <c r="B1" s="232"/>
      <c r="C1" s="232"/>
      <c r="D1" s="232"/>
      <c r="E1" s="232"/>
      <c r="F1" s="232"/>
      <c r="G1" s="232"/>
      <c r="H1" s="232"/>
      <c r="I1" s="233"/>
    </row>
    <row r="2" spans="1:9" x14ac:dyDescent="0.25">
      <c r="A2" s="234" t="s">
        <v>121</v>
      </c>
      <c r="B2" s="235"/>
      <c r="C2" s="235"/>
      <c r="D2" s="235"/>
      <c r="E2" s="235"/>
      <c r="F2" s="235"/>
      <c r="G2" s="235"/>
      <c r="H2" s="235"/>
      <c r="I2" s="236"/>
    </row>
    <row r="3" spans="1:9" x14ac:dyDescent="0.25">
      <c r="A3" s="234" t="s">
        <v>533</v>
      </c>
      <c r="B3" s="235"/>
      <c r="C3" s="235"/>
      <c r="D3" s="235"/>
      <c r="E3" s="235"/>
      <c r="F3" s="235"/>
      <c r="G3" s="235"/>
      <c r="H3" s="235"/>
      <c r="I3" s="236"/>
    </row>
    <row r="4" spans="1:9" ht="15.75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9"/>
    </row>
    <row r="5" spans="1:9" ht="24" customHeight="1" x14ac:dyDescent="0.25">
      <c r="A5" s="234" t="s">
        <v>122</v>
      </c>
      <c r="B5" s="236"/>
      <c r="C5" s="141" t="s">
        <v>123</v>
      </c>
      <c r="D5" s="258" t="s">
        <v>124</v>
      </c>
      <c r="E5" s="258" t="s">
        <v>125</v>
      </c>
      <c r="F5" s="258" t="s">
        <v>126</v>
      </c>
      <c r="G5" s="142" t="s">
        <v>127</v>
      </c>
      <c r="H5" s="258" t="s">
        <v>129</v>
      </c>
      <c r="I5" s="258" t="s">
        <v>130</v>
      </c>
    </row>
    <row r="6" spans="1:9" ht="70.5" customHeight="1" thickBot="1" x14ac:dyDescent="0.3">
      <c r="A6" s="237"/>
      <c r="B6" s="239"/>
      <c r="C6" s="143" t="s">
        <v>525</v>
      </c>
      <c r="D6" s="259"/>
      <c r="E6" s="259"/>
      <c r="F6" s="259"/>
      <c r="G6" s="143" t="s">
        <v>128</v>
      </c>
      <c r="H6" s="259"/>
      <c r="I6" s="259"/>
    </row>
    <row r="7" spans="1:9" x14ac:dyDescent="0.25">
      <c r="A7" s="262"/>
      <c r="B7" s="263"/>
      <c r="C7" s="48"/>
      <c r="D7" s="48"/>
      <c r="E7" s="48"/>
      <c r="F7" s="48"/>
      <c r="G7" s="48"/>
      <c r="H7" s="48"/>
      <c r="I7" s="48"/>
    </row>
    <row r="8" spans="1:9" x14ac:dyDescent="0.25">
      <c r="A8" s="240" t="s">
        <v>131</v>
      </c>
      <c r="B8" s="241"/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</row>
    <row r="9" spans="1:9" ht="21" customHeight="1" x14ac:dyDescent="0.25">
      <c r="A9" s="240" t="s">
        <v>132</v>
      </c>
      <c r="B9" s="241"/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ht="24" x14ac:dyDescent="0.25">
      <c r="A10" s="50"/>
      <c r="B10" s="34" t="s">
        <v>133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</row>
    <row r="11" spans="1:9" x14ac:dyDescent="0.25">
      <c r="A11" s="52"/>
      <c r="B11" s="34" t="s">
        <v>134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</row>
    <row r="12" spans="1:9" ht="24" x14ac:dyDescent="0.25">
      <c r="A12" s="52"/>
      <c r="B12" s="34" t="s">
        <v>135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</row>
    <row r="13" spans="1:9" ht="27" customHeight="1" x14ac:dyDescent="0.25">
      <c r="A13" s="255" t="s">
        <v>136</v>
      </c>
      <c r="B13" s="256"/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ht="24" x14ac:dyDescent="0.25">
      <c r="A14" s="50"/>
      <c r="B14" s="34" t="s">
        <v>137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</row>
    <row r="15" spans="1:9" x14ac:dyDescent="0.25">
      <c r="A15" s="52"/>
      <c r="B15" s="34" t="s">
        <v>138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</row>
    <row r="16" spans="1:9" ht="24" x14ac:dyDescent="0.25">
      <c r="A16" s="52"/>
      <c r="B16" s="34" t="s">
        <v>139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</row>
    <row r="17" spans="1:9" x14ac:dyDescent="0.25">
      <c r="A17" s="240" t="s">
        <v>140</v>
      </c>
      <c r="B17" s="241"/>
      <c r="C17" s="32">
        <v>4710975.0599999996</v>
      </c>
      <c r="D17" s="32">
        <v>0</v>
      </c>
      <c r="E17" s="32">
        <v>0</v>
      </c>
      <c r="F17" s="32">
        <v>0</v>
      </c>
      <c r="G17" s="32">
        <v>3335690.93</v>
      </c>
      <c r="H17" s="32">
        <v>0</v>
      </c>
      <c r="I17" s="32">
        <v>0</v>
      </c>
    </row>
    <row r="18" spans="1:9" ht="12" customHeight="1" x14ac:dyDescent="0.25">
      <c r="A18" s="52"/>
      <c r="B18" s="34"/>
      <c r="C18" s="51"/>
      <c r="D18" s="51"/>
      <c r="E18" s="51"/>
      <c r="F18" s="51"/>
      <c r="G18" s="51"/>
      <c r="H18" s="51"/>
      <c r="I18" s="51"/>
    </row>
    <row r="19" spans="1:9" ht="33" customHeight="1" x14ac:dyDescent="0.25">
      <c r="A19" s="217" t="s">
        <v>141</v>
      </c>
      <c r="B19" s="218"/>
      <c r="C19" s="32">
        <f>+C8+C17</f>
        <v>4710975.0599999996</v>
      </c>
      <c r="D19" s="32">
        <f t="shared" ref="D19:I19" si="0">+D8+D17</f>
        <v>0</v>
      </c>
      <c r="E19" s="32">
        <f t="shared" si="0"/>
        <v>0</v>
      </c>
      <c r="F19" s="32">
        <f t="shared" si="0"/>
        <v>0</v>
      </c>
      <c r="G19" s="32">
        <f t="shared" si="0"/>
        <v>3335690.93</v>
      </c>
      <c r="H19" s="32">
        <f t="shared" si="0"/>
        <v>0</v>
      </c>
      <c r="I19" s="32">
        <f t="shared" si="0"/>
        <v>0</v>
      </c>
    </row>
    <row r="20" spans="1:9" ht="8.25" customHeight="1" x14ac:dyDescent="0.25">
      <c r="A20" s="240"/>
      <c r="B20" s="241"/>
      <c r="C20" s="51"/>
      <c r="D20" s="51"/>
      <c r="E20" s="51"/>
      <c r="F20" s="51"/>
      <c r="G20" s="51"/>
      <c r="H20" s="51"/>
      <c r="I20" s="51"/>
    </row>
    <row r="21" spans="1:9" ht="29.25" customHeight="1" x14ac:dyDescent="0.25">
      <c r="A21" s="240" t="s">
        <v>516</v>
      </c>
      <c r="B21" s="241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</row>
    <row r="22" spans="1:9" x14ac:dyDescent="0.25">
      <c r="A22" s="242" t="s">
        <v>142</v>
      </c>
      <c r="B22" s="243"/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</row>
    <row r="23" spans="1:9" x14ac:dyDescent="0.25">
      <c r="A23" s="242" t="s">
        <v>143</v>
      </c>
      <c r="B23" s="243"/>
      <c r="C23" s="51">
        <v>0</v>
      </c>
      <c r="D23" s="51">
        <v>0</v>
      </c>
      <c r="E23" s="51">
        <v>0</v>
      </c>
      <c r="F23" s="51">
        <v>0</v>
      </c>
      <c r="G23" s="51"/>
      <c r="H23" s="51">
        <v>0</v>
      </c>
      <c r="I23" s="51">
        <v>0</v>
      </c>
    </row>
    <row r="24" spans="1:9" x14ac:dyDescent="0.25">
      <c r="A24" s="242" t="s">
        <v>144</v>
      </c>
      <c r="B24" s="243"/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x14ac:dyDescent="0.25">
      <c r="A25" s="260"/>
      <c r="B25" s="261"/>
      <c r="C25" s="53"/>
      <c r="D25" s="53"/>
      <c r="E25" s="53"/>
      <c r="F25" s="53"/>
      <c r="G25" s="53"/>
      <c r="H25" s="53"/>
      <c r="I25" s="53"/>
    </row>
    <row r="26" spans="1:9" ht="20.25" customHeight="1" x14ac:dyDescent="0.25">
      <c r="A26" s="240" t="s">
        <v>145</v>
      </c>
      <c r="B26" s="241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9" ht="26.25" customHeight="1" x14ac:dyDescent="0.25">
      <c r="A27" s="242" t="s">
        <v>146</v>
      </c>
      <c r="B27" s="243"/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</row>
    <row r="28" spans="1:9" ht="23.25" customHeight="1" x14ac:dyDescent="0.25">
      <c r="A28" s="242" t="s">
        <v>147</v>
      </c>
      <c r="B28" s="243"/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</row>
    <row r="29" spans="1:9" ht="23.25" customHeight="1" x14ac:dyDescent="0.25">
      <c r="A29" s="242" t="s">
        <v>148</v>
      </c>
      <c r="B29" s="243"/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</row>
    <row r="30" spans="1:9" ht="15.75" thickBot="1" x14ac:dyDescent="0.3">
      <c r="A30" s="247"/>
      <c r="B30" s="248"/>
      <c r="C30" s="54"/>
      <c r="D30" s="54"/>
      <c r="E30" s="54"/>
      <c r="F30" s="54"/>
      <c r="G30" s="54"/>
      <c r="H30" s="54"/>
      <c r="I30" s="54"/>
    </row>
    <row r="31" spans="1:9" ht="15.75" thickBot="1" x14ac:dyDescent="0.3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24" x14ac:dyDescent="0.25">
      <c r="A32" s="249" t="s">
        <v>149</v>
      </c>
      <c r="B32" s="250"/>
      <c r="C32" s="56" t="s">
        <v>150</v>
      </c>
      <c r="D32" s="56" t="s">
        <v>152</v>
      </c>
      <c r="E32" s="56" t="s">
        <v>155</v>
      </c>
      <c r="F32" s="244" t="s">
        <v>157</v>
      </c>
      <c r="G32" s="56" t="s">
        <v>158</v>
      </c>
      <c r="H32" s="55"/>
      <c r="I32" s="55"/>
    </row>
    <row r="33" spans="1:10" x14ac:dyDescent="0.25">
      <c r="A33" s="251"/>
      <c r="B33" s="252"/>
      <c r="C33" s="46" t="s">
        <v>151</v>
      </c>
      <c r="D33" s="46" t="s">
        <v>153</v>
      </c>
      <c r="E33" s="46" t="s">
        <v>156</v>
      </c>
      <c r="F33" s="245"/>
      <c r="G33" s="46" t="s">
        <v>159</v>
      </c>
      <c r="H33" s="55"/>
      <c r="I33" s="55"/>
    </row>
    <row r="34" spans="1:10" ht="15.75" thickBot="1" x14ac:dyDescent="0.3">
      <c r="A34" s="253"/>
      <c r="B34" s="254"/>
      <c r="C34" s="57"/>
      <c r="D34" s="47" t="s">
        <v>154</v>
      </c>
      <c r="E34" s="57"/>
      <c r="F34" s="246"/>
      <c r="G34" s="57"/>
      <c r="H34" s="55"/>
      <c r="I34" s="55"/>
    </row>
    <row r="35" spans="1:10" ht="29.25" customHeight="1" x14ac:dyDescent="0.25">
      <c r="A35" s="225" t="s">
        <v>160</v>
      </c>
      <c r="B35" s="226"/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5"/>
      <c r="I35" s="55"/>
    </row>
    <row r="36" spans="1:10" x14ac:dyDescent="0.25">
      <c r="A36" s="58"/>
      <c r="B36" s="34" t="s">
        <v>161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55"/>
      <c r="I36" s="55"/>
    </row>
    <row r="37" spans="1:10" x14ac:dyDescent="0.25">
      <c r="A37" s="58"/>
      <c r="B37" s="34" t="s">
        <v>162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55"/>
      <c r="I37" s="55"/>
    </row>
    <row r="38" spans="1:10" ht="15.75" thickBot="1" x14ac:dyDescent="0.3">
      <c r="A38" s="59"/>
      <c r="B38" s="60" t="s">
        <v>163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5"/>
      <c r="I38" s="55"/>
    </row>
    <row r="40" spans="1:10" x14ac:dyDescent="0.25">
      <c r="B40" s="264" t="s">
        <v>430</v>
      </c>
      <c r="C40" s="264"/>
      <c r="D40" s="264"/>
      <c r="E40" s="264"/>
      <c r="F40" s="264"/>
      <c r="G40" s="264"/>
      <c r="H40" s="264"/>
      <c r="I40" s="264"/>
      <c r="J40" s="19"/>
    </row>
    <row r="41" spans="1:10" x14ac:dyDescent="0.25">
      <c r="B41" s="264"/>
      <c r="C41" s="264"/>
      <c r="D41" s="264"/>
      <c r="E41" s="264"/>
      <c r="F41" s="264"/>
      <c r="G41" s="264"/>
      <c r="H41" s="264"/>
      <c r="I41" s="264"/>
      <c r="J41" s="45"/>
    </row>
    <row r="42" spans="1:10" x14ac:dyDescent="0.25"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5">
      <c r="B43" s="1"/>
      <c r="C43" s="265"/>
      <c r="D43" s="265"/>
      <c r="E43" s="3"/>
      <c r="I43" s="21"/>
      <c r="J43" s="21"/>
    </row>
    <row r="44" spans="1:10" x14ac:dyDescent="0.25">
      <c r="B44" s="62"/>
      <c r="C44" s="266" t="s">
        <v>531</v>
      </c>
      <c r="D44" s="266"/>
      <c r="E44" s="3"/>
      <c r="F44" s="266" t="s">
        <v>514</v>
      </c>
      <c r="G44" s="266"/>
      <c r="H44" s="266"/>
      <c r="I44" s="25"/>
      <c r="J44" s="21"/>
    </row>
    <row r="45" spans="1:10" x14ac:dyDescent="0.25">
      <c r="B45" s="63"/>
      <c r="C45" s="257" t="s">
        <v>534</v>
      </c>
      <c r="D45" s="257"/>
      <c r="E45" s="64"/>
      <c r="F45" s="257" t="s">
        <v>515</v>
      </c>
      <c r="G45" s="257"/>
      <c r="H45" s="257"/>
      <c r="I45" s="25"/>
      <c r="J45" s="21"/>
    </row>
    <row r="46" spans="1:10" x14ac:dyDescent="0.25">
      <c r="B46" s="257"/>
      <c r="C46" s="257"/>
      <c r="D46" s="15"/>
      <c r="E46" s="15"/>
      <c r="F46" s="257"/>
      <c r="G46" s="257"/>
      <c r="H46" s="257"/>
    </row>
    <row r="47" spans="1:10" x14ac:dyDescent="0.25">
      <c r="B47" s="1"/>
      <c r="C47" s="1"/>
      <c r="D47" s="1"/>
      <c r="E47" s="1"/>
      <c r="F47" s="1"/>
    </row>
    <row r="48" spans="1:10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2"/>
      <c r="D50" s="3"/>
      <c r="E50" s="3"/>
      <c r="F50" s="4"/>
    </row>
  </sheetData>
  <mergeCells count="38">
    <mergeCell ref="B40:I41"/>
    <mergeCell ref="C43:D43"/>
    <mergeCell ref="C44:D44"/>
    <mergeCell ref="C45:D45"/>
    <mergeCell ref="F44:H44"/>
    <mergeCell ref="F45:H45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zoomScale="115" zoomScaleNormal="115" workbookViewId="0">
      <selection activeCell="H34" sqref="H34"/>
    </sheetView>
  </sheetViews>
  <sheetFormatPr baseColWidth="10" defaultRowHeight="15" x14ac:dyDescent="0.25"/>
  <cols>
    <col min="1" max="1" width="16.42578125" customWidth="1"/>
    <col min="3" max="3" width="12" customWidth="1"/>
    <col min="4" max="4" width="16.42578125" customWidth="1"/>
    <col min="8" max="8" width="13.5703125" customWidth="1"/>
  </cols>
  <sheetData>
    <row r="1" spans="1:11" x14ac:dyDescent="0.25">
      <c r="A1" s="231" t="s">
        <v>120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x14ac:dyDescent="0.25">
      <c r="A2" s="234" t="s">
        <v>164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</row>
    <row r="3" spans="1:11" x14ac:dyDescent="0.25">
      <c r="A3" s="234" t="s">
        <v>535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15.75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108.75" thickBot="1" x14ac:dyDescent="0.3">
      <c r="A5" s="145" t="s">
        <v>165</v>
      </c>
      <c r="B5" s="143" t="s">
        <v>519</v>
      </c>
      <c r="C5" s="143" t="s">
        <v>166</v>
      </c>
      <c r="D5" s="143" t="s">
        <v>167</v>
      </c>
      <c r="E5" s="143" t="s">
        <v>168</v>
      </c>
      <c r="F5" s="143" t="s">
        <v>169</v>
      </c>
      <c r="G5" s="143" t="s">
        <v>170</v>
      </c>
      <c r="H5" s="143" t="s">
        <v>171</v>
      </c>
      <c r="I5" s="143" t="s">
        <v>526</v>
      </c>
      <c r="J5" s="143" t="s">
        <v>527</v>
      </c>
      <c r="K5" s="143" t="s">
        <v>528</v>
      </c>
    </row>
    <row r="6" spans="1:11" x14ac:dyDescent="0.25">
      <c r="A6" s="31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48" x14ac:dyDescent="0.25">
      <c r="A7" s="66" t="s">
        <v>172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spans="1:11" x14ac:dyDescent="0.25">
      <c r="A8" s="67" t="s">
        <v>173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1:11" x14ac:dyDescent="0.25">
      <c r="A9" s="67" t="s">
        <v>174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x14ac:dyDescent="0.25">
      <c r="A10" s="67" t="s">
        <v>175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x14ac:dyDescent="0.25">
      <c r="A11" s="67" t="s">
        <v>176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x14ac:dyDescent="0.25">
      <c r="A12" s="17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36" x14ac:dyDescent="0.25">
      <c r="A13" s="66" t="s">
        <v>177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ht="24" x14ac:dyDescent="0.25">
      <c r="A14" s="67" t="s">
        <v>178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24" x14ac:dyDescent="0.25">
      <c r="A15" s="67" t="s">
        <v>179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24" x14ac:dyDescent="0.25">
      <c r="A16" s="67" t="s">
        <v>180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24" x14ac:dyDescent="0.25">
      <c r="A17" s="67" t="s">
        <v>181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x14ac:dyDescent="0.2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60" x14ac:dyDescent="0.25">
      <c r="A19" s="66" t="s">
        <v>182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</row>
    <row r="20" spans="1:11" ht="15.75" thickBot="1" x14ac:dyDescent="0.3">
      <c r="A20" s="3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2" spans="1:11" x14ac:dyDescent="0.25">
      <c r="A22" s="1"/>
      <c r="B22" s="228" t="s">
        <v>430</v>
      </c>
      <c r="C22" s="228"/>
      <c r="D22" s="228"/>
      <c r="E22" s="228"/>
      <c r="F22" s="228"/>
      <c r="G22" s="228"/>
      <c r="H22" s="228"/>
      <c r="I22" s="228"/>
      <c r="J22" s="228"/>
    </row>
    <row r="23" spans="1:11" x14ac:dyDescent="0.25">
      <c r="A23" s="1"/>
      <c r="B23" s="45"/>
      <c r="C23" s="45"/>
      <c r="D23" s="45"/>
      <c r="E23" s="45"/>
      <c r="F23" s="45"/>
      <c r="G23" s="45"/>
      <c r="H23" s="45"/>
      <c r="I23" s="45"/>
      <c r="J23" s="45"/>
    </row>
    <row r="24" spans="1:11" x14ac:dyDescent="0.25">
      <c r="A24" s="1"/>
      <c r="B24" s="45"/>
      <c r="C24" s="45"/>
      <c r="D24" s="45"/>
      <c r="E24" s="45"/>
      <c r="F24" s="45"/>
      <c r="G24" s="45"/>
      <c r="H24" s="45"/>
      <c r="I24" s="45"/>
      <c r="J24" s="45"/>
    </row>
    <row r="25" spans="1:11" x14ac:dyDescent="0.25">
      <c r="A25" s="1"/>
      <c r="B25" s="45"/>
      <c r="C25" s="45"/>
      <c r="D25" s="45"/>
      <c r="E25" s="45"/>
      <c r="F25" s="45"/>
      <c r="G25" s="45"/>
      <c r="H25" s="45"/>
      <c r="I25" s="45"/>
      <c r="J25" s="45"/>
    </row>
    <row r="26" spans="1:11" x14ac:dyDescent="0.25">
      <c r="A26" s="1"/>
      <c r="B26" s="19"/>
      <c r="C26" s="20"/>
      <c r="D26" s="21"/>
      <c r="E26" s="21"/>
      <c r="F26" s="22"/>
      <c r="G26" s="23"/>
      <c r="H26" s="20"/>
      <c r="I26" s="21"/>
      <c r="J26" s="21"/>
    </row>
    <row r="27" spans="1:11" x14ac:dyDescent="0.25">
      <c r="A27" s="1"/>
      <c r="B27" s="1"/>
      <c r="C27" s="265"/>
      <c r="D27" s="265"/>
      <c r="E27" s="3"/>
      <c r="I27" s="21"/>
      <c r="J27" s="21"/>
    </row>
    <row r="28" spans="1:11" x14ac:dyDescent="0.25">
      <c r="B28" s="266" t="s">
        <v>536</v>
      </c>
      <c r="C28" s="266"/>
      <c r="D28" s="266"/>
      <c r="E28" s="266"/>
      <c r="F28" s="266" t="s">
        <v>514</v>
      </c>
      <c r="G28" s="266"/>
      <c r="H28" s="266"/>
      <c r="I28" s="25"/>
      <c r="J28" s="21"/>
    </row>
    <row r="29" spans="1:11" ht="15" customHeight="1" x14ac:dyDescent="0.25">
      <c r="B29" s="63"/>
      <c r="C29" s="257" t="s">
        <v>532</v>
      </c>
      <c r="D29" s="257"/>
      <c r="E29" s="64"/>
      <c r="F29" s="257" t="s">
        <v>515</v>
      </c>
      <c r="G29" s="257"/>
      <c r="H29" s="257"/>
      <c r="I29" s="25"/>
      <c r="J29" s="2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8"/>
  <sheetViews>
    <sheetView topLeftCell="A73" zoomScale="130" zoomScaleNormal="130" workbookViewId="0">
      <selection activeCell="E60" sqref="E60"/>
    </sheetView>
  </sheetViews>
  <sheetFormatPr baseColWidth="10" defaultRowHeight="15" x14ac:dyDescent="0.25"/>
  <cols>
    <col min="1" max="2" width="3.5703125" customWidth="1"/>
    <col min="3" max="3" width="31" style="98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31" t="s">
        <v>120</v>
      </c>
      <c r="B1" s="232"/>
      <c r="C1" s="232"/>
      <c r="D1" s="232"/>
      <c r="E1" s="232"/>
      <c r="F1" s="233"/>
    </row>
    <row r="2" spans="1:6" x14ac:dyDescent="0.25">
      <c r="A2" s="305" t="s">
        <v>183</v>
      </c>
      <c r="B2" s="306"/>
      <c r="C2" s="306"/>
      <c r="D2" s="306"/>
      <c r="E2" s="306"/>
      <c r="F2" s="307"/>
    </row>
    <row r="3" spans="1:6" x14ac:dyDescent="0.25">
      <c r="A3" s="305" t="s">
        <v>535</v>
      </c>
      <c r="B3" s="306"/>
      <c r="C3" s="306"/>
      <c r="D3" s="306"/>
      <c r="E3" s="306"/>
      <c r="F3" s="307"/>
    </row>
    <row r="4" spans="1:6" ht="15.75" thickBot="1" x14ac:dyDescent="0.3">
      <c r="A4" s="308" t="s">
        <v>1</v>
      </c>
      <c r="B4" s="309"/>
      <c r="C4" s="309"/>
      <c r="D4" s="309"/>
      <c r="E4" s="309"/>
      <c r="F4" s="310"/>
    </row>
    <row r="5" spans="1:6" x14ac:dyDescent="0.25">
      <c r="A5" s="298" t="s">
        <v>2</v>
      </c>
      <c r="B5" s="299"/>
      <c r="C5" s="300"/>
      <c r="D5" s="146" t="s">
        <v>184</v>
      </c>
      <c r="E5" s="304" t="s">
        <v>186</v>
      </c>
      <c r="F5" s="146" t="s">
        <v>187</v>
      </c>
    </row>
    <row r="6" spans="1:6" ht="24.75" customHeight="1" thickBot="1" x14ac:dyDescent="0.3">
      <c r="A6" s="301"/>
      <c r="B6" s="302"/>
      <c r="C6" s="303"/>
      <c r="D6" s="143" t="s">
        <v>185</v>
      </c>
      <c r="E6" s="259"/>
      <c r="F6" s="143" t="s">
        <v>188</v>
      </c>
    </row>
    <row r="7" spans="1:6" x14ac:dyDescent="0.25">
      <c r="A7" s="69"/>
      <c r="B7" s="70"/>
      <c r="C7" s="93"/>
      <c r="D7" s="71"/>
      <c r="E7" s="71"/>
      <c r="F7" s="71"/>
    </row>
    <row r="8" spans="1:6" x14ac:dyDescent="0.25">
      <c r="A8" s="217" t="s">
        <v>189</v>
      </c>
      <c r="B8" s="279"/>
      <c r="C8" s="218"/>
      <c r="D8" s="72">
        <f>+D9+D10+D11</f>
        <v>113490308</v>
      </c>
      <c r="E8" s="72">
        <f t="shared" ref="E8" si="0">+E9+E10+E11</f>
        <v>32063105.34</v>
      </c>
      <c r="F8" s="72">
        <v>32063105.34</v>
      </c>
    </row>
    <row r="9" spans="1:6" x14ac:dyDescent="0.25">
      <c r="A9" s="69"/>
      <c r="B9" s="280" t="s">
        <v>190</v>
      </c>
      <c r="C9" s="220"/>
      <c r="D9" s="73">
        <v>113490308</v>
      </c>
      <c r="E9" s="73">
        <v>32063105.34</v>
      </c>
      <c r="F9" s="73">
        <v>32063105</v>
      </c>
    </row>
    <row r="10" spans="1:6" x14ac:dyDescent="0.25">
      <c r="A10" s="69"/>
      <c r="B10" s="281" t="s">
        <v>191</v>
      </c>
      <c r="C10" s="282"/>
      <c r="D10" s="73">
        <v>0</v>
      </c>
      <c r="E10" s="73">
        <v>0</v>
      </c>
      <c r="F10" s="73">
        <v>0</v>
      </c>
    </row>
    <row r="11" spans="1:6" x14ac:dyDescent="0.25">
      <c r="A11" s="69"/>
      <c r="B11" s="280" t="s">
        <v>192</v>
      </c>
      <c r="C11" s="283"/>
      <c r="D11" s="73">
        <v>0</v>
      </c>
      <c r="E11" s="73">
        <v>0</v>
      </c>
      <c r="F11" s="73">
        <v>0</v>
      </c>
    </row>
    <row r="12" spans="1:6" x14ac:dyDescent="0.25">
      <c r="A12" s="69"/>
      <c r="B12" s="70"/>
      <c r="C12" s="93"/>
      <c r="D12" s="71"/>
      <c r="E12" s="71"/>
      <c r="F12" s="71"/>
    </row>
    <row r="13" spans="1:6" x14ac:dyDescent="0.25">
      <c r="A13" s="217" t="s">
        <v>517</v>
      </c>
      <c r="B13" s="279"/>
      <c r="C13" s="218"/>
      <c r="D13" s="72">
        <f>+D14+D15</f>
        <v>113490308</v>
      </c>
      <c r="E13" s="72">
        <f t="shared" ref="E13" si="1">+E14+E15</f>
        <v>25931114.579999998</v>
      </c>
      <c r="F13" s="72">
        <f>+F14+F15</f>
        <v>25564519.420000002</v>
      </c>
    </row>
    <row r="14" spans="1:6" ht="22.5" customHeight="1" x14ac:dyDescent="0.25">
      <c r="A14" s="69"/>
      <c r="B14" s="280" t="s">
        <v>193</v>
      </c>
      <c r="C14" s="283"/>
      <c r="D14" s="73">
        <v>113490308</v>
      </c>
      <c r="E14" s="73">
        <v>25931114.579999998</v>
      </c>
      <c r="F14" s="73">
        <v>25564519.420000002</v>
      </c>
    </row>
    <row r="15" spans="1:6" ht="23.25" customHeight="1" x14ac:dyDescent="0.25">
      <c r="A15" s="69"/>
      <c r="B15" s="280" t="s">
        <v>194</v>
      </c>
      <c r="C15" s="283"/>
      <c r="D15" s="73">
        <v>0</v>
      </c>
      <c r="E15" s="73">
        <v>0</v>
      </c>
      <c r="F15" s="73">
        <v>0</v>
      </c>
    </row>
    <row r="16" spans="1:6" x14ac:dyDescent="0.25">
      <c r="A16" s="69"/>
      <c r="B16" s="280"/>
      <c r="C16" s="283"/>
      <c r="D16" s="71"/>
      <c r="E16" s="71"/>
      <c r="F16" s="71"/>
    </row>
    <row r="17" spans="1:6" ht="23.25" customHeight="1" x14ac:dyDescent="0.25">
      <c r="A17" s="217" t="s">
        <v>195</v>
      </c>
      <c r="B17" s="279"/>
      <c r="C17" s="218"/>
      <c r="D17" s="72">
        <f t="shared" ref="D17:F17" si="2">+D18+D19</f>
        <v>0</v>
      </c>
      <c r="E17" s="72">
        <f t="shared" si="2"/>
        <v>1795592</v>
      </c>
      <c r="F17" s="72">
        <f t="shared" si="2"/>
        <v>1795592</v>
      </c>
    </row>
    <row r="18" spans="1:6" ht="21" customHeight="1" x14ac:dyDescent="0.25">
      <c r="A18" s="69"/>
      <c r="B18" s="280" t="s">
        <v>196</v>
      </c>
      <c r="C18" s="283"/>
      <c r="D18" s="73">
        <v>0</v>
      </c>
      <c r="E18" s="73">
        <v>1795592</v>
      </c>
      <c r="F18" s="73">
        <v>1795592</v>
      </c>
    </row>
    <row r="19" spans="1:6" ht="24.75" customHeight="1" x14ac:dyDescent="0.25">
      <c r="A19" s="69"/>
      <c r="B19" s="280" t="s">
        <v>197</v>
      </c>
      <c r="C19" s="283"/>
      <c r="D19" s="71">
        <v>0</v>
      </c>
      <c r="E19" s="71">
        <v>0</v>
      </c>
      <c r="F19" s="71">
        <v>0</v>
      </c>
    </row>
    <row r="20" spans="1:6" x14ac:dyDescent="0.25">
      <c r="A20" s="69"/>
      <c r="B20" s="280"/>
      <c r="C20" s="283"/>
      <c r="D20" s="71"/>
      <c r="E20" s="71"/>
      <c r="F20" s="71"/>
    </row>
    <row r="21" spans="1:6" x14ac:dyDescent="0.25">
      <c r="A21" s="217" t="s">
        <v>198</v>
      </c>
      <c r="B21" s="279"/>
      <c r="C21" s="218"/>
      <c r="D21" s="72">
        <v>0</v>
      </c>
      <c r="E21" s="72">
        <f>E8-E13+E17</f>
        <v>7927582.7600000016</v>
      </c>
      <c r="F21" s="72">
        <f>F8-F13+F17</f>
        <v>8294177.9199999981</v>
      </c>
    </row>
    <row r="22" spans="1:6" ht="26.25" customHeight="1" x14ac:dyDescent="0.25">
      <c r="A22" s="217" t="s">
        <v>199</v>
      </c>
      <c r="B22" s="279"/>
      <c r="C22" s="218"/>
      <c r="D22" s="72">
        <v>0</v>
      </c>
      <c r="E22" s="72">
        <f t="shared" ref="E22:F22" si="3">+E21-E11</f>
        <v>7927582.7600000016</v>
      </c>
      <c r="F22" s="72">
        <f t="shared" si="3"/>
        <v>8294177.9199999981</v>
      </c>
    </row>
    <row r="23" spans="1:6" ht="20.25" customHeight="1" x14ac:dyDescent="0.25">
      <c r="A23" s="217" t="s">
        <v>200</v>
      </c>
      <c r="B23" s="279"/>
      <c r="C23" s="218"/>
      <c r="D23" s="72">
        <v>0</v>
      </c>
      <c r="E23" s="72">
        <f>+E22-E17</f>
        <v>6131990.7600000016</v>
      </c>
      <c r="F23" s="72">
        <f t="shared" ref="F23" si="4">+F22-F17</f>
        <v>6498585.9199999981</v>
      </c>
    </row>
    <row r="24" spans="1:6" ht="15.75" thickBot="1" x14ac:dyDescent="0.3">
      <c r="A24" s="74"/>
      <c r="B24" s="311"/>
      <c r="C24" s="312"/>
      <c r="D24" s="75"/>
      <c r="E24" s="75"/>
      <c r="F24" s="75"/>
    </row>
    <row r="25" spans="1:6" x14ac:dyDescent="0.25">
      <c r="A25" s="55"/>
      <c r="B25" s="55"/>
      <c r="C25" s="94"/>
      <c r="D25" s="55"/>
      <c r="E25" s="55"/>
      <c r="F25" s="55"/>
    </row>
    <row r="26" spans="1:6" ht="15.75" thickBot="1" x14ac:dyDescent="0.3">
      <c r="A26" s="270" t="s">
        <v>201</v>
      </c>
      <c r="B26" s="271"/>
      <c r="C26" s="272"/>
      <c r="D26" s="100" t="s">
        <v>202</v>
      </c>
      <c r="E26" s="100" t="s">
        <v>186</v>
      </c>
      <c r="F26" s="100" t="s">
        <v>203</v>
      </c>
    </row>
    <row r="27" spans="1:6" x14ac:dyDescent="0.25">
      <c r="A27" s="69"/>
      <c r="B27" s="313"/>
      <c r="C27" s="314"/>
      <c r="D27" s="71"/>
      <c r="E27" s="71"/>
      <c r="F27" s="71"/>
    </row>
    <row r="28" spans="1:6" ht="22.5" customHeight="1" x14ac:dyDescent="0.25">
      <c r="A28" s="217" t="s">
        <v>204</v>
      </c>
      <c r="B28" s="279"/>
      <c r="C28" s="218"/>
      <c r="D28" s="76">
        <v>0</v>
      </c>
      <c r="E28" s="76">
        <v>0</v>
      </c>
      <c r="F28" s="76">
        <v>0</v>
      </c>
    </row>
    <row r="29" spans="1:6" ht="21" customHeight="1" x14ac:dyDescent="0.25">
      <c r="A29" s="69"/>
      <c r="B29" s="280" t="s">
        <v>205</v>
      </c>
      <c r="C29" s="283"/>
      <c r="D29" s="71">
        <v>0</v>
      </c>
      <c r="E29" s="71">
        <v>0</v>
      </c>
      <c r="F29" s="71">
        <v>0</v>
      </c>
    </row>
    <row r="30" spans="1:6" ht="22.5" customHeight="1" x14ac:dyDescent="0.25">
      <c r="A30" s="69"/>
      <c r="B30" s="280" t="s">
        <v>206</v>
      </c>
      <c r="C30" s="283"/>
      <c r="D30" s="71">
        <v>0</v>
      </c>
      <c r="E30" s="71">
        <v>0</v>
      </c>
      <c r="F30" s="71">
        <v>0</v>
      </c>
    </row>
    <row r="31" spans="1:6" x14ac:dyDescent="0.25">
      <c r="A31" s="69"/>
      <c r="B31" s="280"/>
      <c r="C31" s="283"/>
      <c r="D31" s="71"/>
      <c r="E31" s="71"/>
      <c r="F31" s="71"/>
    </row>
    <row r="32" spans="1:6" x14ac:dyDescent="0.25">
      <c r="A32" s="217" t="s">
        <v>207</v>
      </c>
      <c r="B32" s="279"/>
      <c r="C32" s="218"/>
      <c r="D32" s="72">
        <f>+D23+D28</f>
        <v>0</v>
      </c>
      <c r="E32" s="72">
        <f t="shared" ref="E32" si="5">+E23+E28</f>
        <v>6131990.7600000016</v>
      </c>
      <c r="F32" s="72">
        <f>+F23+F28</f>
        <v>6498585.9199999981</v>
      </c>
    </row>
    <row r="33" spans="1:6" x14ac:dyDescent="0.25">
      <c r="A33" s="101"/>
      <c r="B33" s="315"/>
      <c r="C33" s="316"/>
      <c r="D33" s="102"/>
      <c r="E33" s="102"/>
      <c r="F33" s="102"/>
    </row>
    <row r="34" spans="1:6" x14ac:dyDescent="0.25">
      <c r="A34" s="55"/>
      <c r="B34" s="285"/>
      <c r="C34" s="285"/>
      <c r="D34" s="55"/>
      <c r="E34" s="55"/>
      <c r="F34" s="55"/>
    </row>
    <row r="35" spans="1:6" x14ac:dyDescent="0.25">
      <c r="A35" s="273" t="s">
        <v>201</v>
      </c>
      <c r="B35" s="274"/>
      <c r="C35" s="275"/>
      <c r="D35" s="320" t="s">
        <v>208</v>
      </c>
      <c r="E35" s="294" t="s">
        <v>186</v>
      </c>
      <c r="F35" s="103" t="s">
        <v>187</v>
      </c>
    </row>
    <row r="36" spans="1:6" x14ac:dyDescent="0.25">
      <c r="A36" s="276"/>
      <c r="B36" s="277"/>
      <c r="C36" s="278"/>
      <c r="D36" s="321"/>
      <c r="E36" s="295"/>
      <c r="F36" s="104" t="s">
        <v>203</v>
      </c>
    </row>
    <row r="37" spans="1:6" x14ac:dyDescent="0.25">
      <c r="A37" s="78"/>
      <c r="B37" s="280"/>
      <c r="C37" s="283"/>
      <c r="D37" s="79"/>
      <c r="E37" s="79"/>
      <c r="F37" s="79"/>
    </row>
    <row r="38" spans="1:6" x14ac:dyDescent="0.25">
      <c r="A38" s="255" t="s">
        <v>209</v>
      </c>
      <c r="B38" s="284"/>
      <c r="C38" s="256"/>
      <c r="D38" s="72">
        <f>+D39+D40</f>
        <v>0</v>
      </c>
      <c r="E38" s="72">
        <f t="shared" ref="E38:F38" si="6">+E39+E40</f>
        <v>0</v>
      </c>
      <c r="F38" s="72">
        <f t="shared" si="6"/>
        <v>0</v>
      </c>
    </row>
    <row r="39" spans="1:6" ht="20.25" customHeight="1" x14ac:dyDescent="0.25">
      <c r="A39" s="78"/>
      <c r="B39" s="280" t="s">
        <v>210</v>
      </c>
      <c r="C39" s="283"/>
      <c r="D39" s="73">
        <v>0</v>
      </c>
      <c r="E39" s="73">
        <v>0</v>
      </c>
      <c r="F39" s="73">
        <v>0</v>
      </c>
    </row>
    <row r="40" spans="1:6" ht="25.5" customHeight="1" x14ac:dyDescent="0.25">
      <c r="A40" s="78"/>
      <c r="B40" s="280" t="s">
        <v>211</v>
      </c>
      <c r="C40" s="283"/>
      <c r="D40" s="73">
        <v>0</v>
      </c>
      <c r="E40" s="73">
        <v>0</v>
      </c>
      <c r="F40" s="73">
        <v>0</v>
      </c>
    </row>
    <row r="41" spans="1:6" x14ac:dyDescent="0.25">
      <c r="A41" s="255" t="s">
        <v>212</v>
      </c>
      <c r="B41" s="284"/>
      <c r="C41" s="256"/>
      <c r="D41" s="80">
        <f>+D42+D43</f>
        <v>0</v>
      </c>
      <c r="E41" s="72">
        <f t="shared" ref="E41:F41" si="7">+E42+E43</f>
        <v>0</v>
      </c>
      <c r="F41" s="72">
        <f t="shared" si="7"/>
        <v>0</v>
      </c>
    </row>
    <row r="42" spans="1:6" ht="24" customHeight="1" x14ac:dyDescent="0.25">
      <c r="A42" s="78"/>
      <c r="B42" s="280" t="s">
        <v>213</v>
      </c>
      <c r="C42" s="283"/>
      <c r="D42" s="79">
        <v>0</v>
      </c>
      <c r="E42" s="73">
        <v>0</v>
      </c>
      <c r="F42" s="73">
        <v>0</v>
      </c>
    </row>
    <row r="43" spans="1:6" ht="29.25" customHeight="1" x14ac:dyDescent="0.25">
      <c r="A43" s="78"/>
      <c r="B43" s="280" t="s">
        <v>214</v>
      </c>
      <c r="C43" s="283"/>
      <c r="D43" s="79">
        <v>0</v>
      </c>
      <c r="E43" s="79">
        <v>0</v>
      </c>
      <c r="F43" s="79">
        <v>0</v>
      </c>
    </row>
    <row r="44" spans="1:6" x14ac:dyDescent="0.25">
      <c r="A44" s="78"/>
      <c r="B44" s="81"/>
      <c r="C44" s="93"/>
      <c r="D44" s="79"/>
      <c r="E44" s="79"/>
      <c r="F44" s="79"/>
    </row>
    <row r="45" spans="1:6" x14ac:dyDescent="0.25">
      <c r="A45" s="296"/>
      <c r="B45" s="82"/>
      <c r="C45" s="80" t="s">
        <v>215</v>
      </c>
      <c r="D45" s="83">
        <f>+D38-D41</f>
        <v>0</v>
      </c>
      <c r="E45" s="83">
        <f t="shared" ref="E45:F45" si="8">+E38-E41</f>
        <v>0</v>
      </c>
      <c r="F45" s="83">
        <f t="shared" si="8"/>
        <v>0</v>
      </c>
    </row>
    <row r="46" spans="1:6" ht="15.75" thickBot="1" x14ac:dyDescent="0.3">
      <c r="A46" s="297"/>
      <c r="B46" s="84"/>
      <c r="C46" s="95"/>
      <c r="D46" s="85"/>
      <c r="E46" s="85"/>
      <c r="F46" s="85"/>
    </row>
    <row r="47" spans="1:6" ht="15.75" thickBot="1" x14ac:dyDescent="0.3">
      <c r="A47" s="55"/>
      <c r="B47" s="55"/>
      <c r="C47" s="94"/>
      <c r="D47" s="55"/>
      <c r="E47" s="55"/>
      <c r="F47" s="55"/>
    </row>
    <row r="48" spans="1:6" x14ac:dyDescent="0.25">
      <c r="A48" s="286" t="s">
        <v>201</v>
      </c>
      <c r="B48" s="287"/>
      <c r="C48" s="288"/>
      <c r="D48" s="77" t="s">
        <v>184</v>
      </c>
      <c r="E48" s="292" t="s">
        <v>186</v>
      </c>
      <c r="F48" s="77" t="s">
        <v>187</v>
      </c>
    </row>
    <row r="49" spans="1:6" ht="15.75" thickBot="1" x14ac:dyDescent="0.3">
      <c r="A49" s="289"/>
      <c r="B49" s="290"/>
      <c r="C49" s="291"/>
      <c r="D49" s="61" t="s">
        <v>202</v>
      </c>
      <c r="E49" s="293"/>
      <c r="F49" s="61" t="s">
        <v>203</v>
      </c>
    </row>
    <row r="50" spans="1:6" x14ac:dyDescent="0.25">
      <c r="A50" s="267"/>
      <c r="B50" s="268"/>
      <c r="C50" s="269"/>
      <c r="D50" s="79"/>
      <c r="E50" s="79"/>
      <c r="F50" s="79"/>
    </row>
    <row r="51" spans="1:6" ht="25.5" customHeight="1" x14ac:dyDescent="0.25">
      <c r="A51" s="78"/>
      <c r="B51" s="280" t="s">
        <v>216</v>
      </c>
      <c r="C51" s="220"/>
      <c r="D51" s="87">
        <f>+D9</f>
        <v>113490308</v>
      </c>
      <c r="E51" s="87">
        <f t="shared" ref="E51:F51" si="9">+E9</f>
        <v>32063105.34</v>
      </c>
      <c r="F51" s="87">
        <f t="shared" si="9"/>
        <v>32063105</v>
      </c>
    </row>
    <row r="52" spans="1:6" ht="21.75" customHeight="1" x14ac:dyDescent="0.25">
      <c r="A52" s="78"/>
      <c r="B52" s="280" t="s">
        <v>217</v>
      </c>
      <c r="C52" s="220"/>
      <c r="D52" s="86">
        <f>+D11</f>
        <v>0</v>
      </c>
      <c r="E52" s="86">
        <f t="shared" ref="E52:F52" si="10">+E11</f>
        <v>0</v>
      </c>
      <c r="F52" s="86">
        <f t="shared" si="10"/>
        <v>0</v>
      </c>
    </row>
    <row r="53" spans="1:6" ht="26.25" customHeight="1" x14ac:dyDescent="0.25">
      <c r="A53" s="78"/>
      <c r="B53" s="280" t="s">
        <v>210</v>
      </c>
      <c r="C53" s="220"/>
      <c r="D53" s="86">
        <f>+D39</f>
        <v>0</v>
      </c>
      <c r="E53" s="86">
        <f t="shared" ref="E53:F53" si="11">+E39</f>
        <v>0</v>
      </c>
      <c r="F53" s="86">
        <f t="shared" si="11"/>
        <v>0</v>
      </c>
    </row>
    <row r="54" spans="1:6" ht="21" customHeight="1" x14ac:dyDescent="0.25">
      <c r="A54" s="78"/>
      <c r="B54" s="280" t="s">
        <v>213</v>
      </c>
      <c r="C54" s="283"/>
      <c r="D54" s="79">
        <f>+D42</f>
        <v>0</v>
      </c>
      <c r="E54" s="79">
        <f t="shared" ref="E54:F54" si="12">+E42</f>
        <v>0</v>
      </c>
      <c r="F54" s="79">
        <f t="shared" si="12"/>
        <v>0</v>
      </c>
    </row>
    <row r="55" spans="1:6" x14ac:dyDescent="0.25">
      <c r="A55" s="78"/>
      <c r="B55" s="81"/>
      <c r="C55" s="93"/>
      <c r="D55" s="79"/>
      <c r="E55" s="79"/>
      <c r="F55" s="79"/>
    </row>
    <row r="56" spans="1:6" ht="26.25" customHeight="1" x14ac:dyDescent="0.25">
      <c r="A56" s="78"/>
      <c r="B56" s="280" t="s">
        <v>193</v>
      </c>
      <c r="C56" s="283"/>
      <c r="D56" s="86">
        <v>113490308</v>
      </c>
      <c r="E56" s="86">
        <v>25931114.579999998</v>
      </c>
      <c r="F56" s="86">
        <v>25564519.420000002</v>
      </c>
    </row>
    <row r="57" spans="1:6" x14ac:dyDescent="0.25">
      <c r="A57" s="78"/>
      <c r="B57" s="81"/>
      <c r="C57" s="93"/>
      <c r="D57" s="79"/>
      <c r="E57" s="79"/>
      <c r="F57" s="79"/>
    </row>
    <row r="58" spans="1:6" ht="21" customHeight="1" x14ac:dyDescent="0.25">
      <c r="A58" s="78"/>
      <c r="B58" s="280" t="s">
        <v>196</v>
      </c>
      <c r="C58" s="283"/>
      <c r="D58" s="86">
        <v>0</v>
      </c>
      <c r="E58" s="86">
        <f>+E18</f>
        <v>1795592</v>
      </c>
      <c r="F58" s="86">
        <f>+F18</f>
        <v>1795592</v>
      </c>
    </row>
    <row r="59" spans="1:6" x14ac:dyDescent="0.25">
      <c r="A59" s="78"/>
      <c r="B59" s="81"/>
      <c r="C59" s="93"/>
      <c r="D59" s="79"/>
      <c r="E59" s="79"/>
      <c r="F59" s="79"/>
    </row>
    <row r="60" spans="1:6" ht="26.25" customHeight="1" x14ac:dyDescent="0.25">
      <c r="A60" s="217" t="s">
        <v>218</v>
      </c>
      <c r="B60" s="279"/>
      <c r="C60" s="218"/>
      <c r="D60" s="87">
        <f t="shared" ref="D60:E60" si="13">+D51+D52-D56+D58</f>
        <v>0</v>
      </c>
      <c r="E60" s="87">
        <f t="shared" si="13"/>
        <v>7927582.7600000016</v>
      </c>
      <c r="F60" s="87">
        <f>+F51+F52-F56+F58</f>
        <v>8294177.5799999982</v>
      </c>
    </row>
    <row r="61" spans="1:6" ht="23.25" customHeight="1" x14ac:dyDescent="0.25">
      <c r="A61" s="217" t="s">
        <v>219</v>
      </c>
      <c r="B61" s="279"/>
      <c r="C61" s="218"/>
      <c r="D61" s="86">
        <v>0</v>
      </c>
      <c r="E61" s="86">
        <f t="shared" ref="E61" si="14">+E60-E52</f>
        <v>7927582.7600000016</v>
      </c>
      <c r="F61" s="86">
        <v>6498585.9199999999</v>
      </c>
    </row>
    <row r="62" spans="1:6" ht="15.75" thickBot="1" x14ac:dyDescent="0.3">
      <c r="A62" s="88"/>
      <c r="B62" s="89"/>
      <c r="C62" s="96"/>
      <c r="D62" s="90"/>
      <c r="E62" s="90"/>
      <c r="F62" s="90"/>
    </row>
    <row r="63" spans="1:6" ht="15.75" thickBot="1" x14ac:dyDescent="0.3">
      <c r="A63" s="55"/>
      <c r="B63" s="55"/>
      <c r="C63" s="94"/>
      <c r="D63" s="55"/>
      <c r="E63" s="55"/>
      <c r="F63" s="55"/>
    </row>
    <row r="64" spans="1:6" x14ac:dyDescent="0.25">
      <c r="A64" s="286" t="s">
        <v>201</v>
      </c>
      <c r="B64" s="287"/>
      <c r="C64" s="288"/>
      <c r="D64" s="292" t="s">
        <v>208</v>
      </c>
      <c r="E64" s="292" t="s">
        <v>186</v>
      </c>
      <c r="F64" s="77" t="s">
        <v>187</v>
      </c>
    </row>
    <row r="65" spans="1:9" ht="15.75" thickBot="1" x14ac:dyDescent="0.3">
      <c r="A65" s="289"/>
      <c r="B65" s="290"/>
      <c r="C65" s="291"/>
      <c r="D65" s="293"/>
      <c r="E65" s="293"/>
      <c r="F65" s="61" t="s">
        <v>203</v>
      </c>
    </row>
    <row r="66" spans="1:9" x14ac:dyDescent="0.25">
      <c r="A66" s="267"/>
      <c r="B66" s="268"/>
      <c r="C66" s="269"/>
      <c r="D66" s="79"/>
      <c r="E66" s="79"/>
      <c r="F66" s="79"/>
    </row>
    <row r="67" spans="1:9" x14ac:dyDescent="0.25">
      <c r="A67" s="78"/>
      <c r="B67" s="280" t="s">
        <v>191</v>
      </c>
      <c r="C67" s="283"/>
      <c r="D67" s="86">
        <f>+D10</f>
        <v>0</v>
      </c>
      <c r="E67" s="86">
        <f t="shared" ref="E67:F67" si="15">+E10</f>
        <v>0</v>
      </c>
      <c r="F67" s="86">
        <f t="shared" si="15"/>
        <v>0</v>
      </c>
    </row>
    <row r="68" spans="1:9" ht="21" customHeight="1" x14ac:dyDescent="0.25">
      <c r="A68" s="78"/>
      <c r="B68" s="280" t="s">
        <v>220</v>
      </c>
      <c r="C68" s="283"/>
      <c r="D68" s="86">
        <v>0</v>
      </c>
      <c r="E68" s="79"/>
      <c r="F68" s="79"/>
    </row>
    <row r="69" spans="1:9" ht="25.5" customHeight="1" x14ac:dyDescent="0.25">
      <c r="A69" s="78"/>
      <c r="B69" s="280" t="s">
        <v>211</v>
      </c>
      <c r="C69" s="283"/>
      <c r="D69" s="86">
        <f>+D40</f>
        <v>0</v>
      </c>
      <c r="E69" s="86">
        <f t="shared" ref="E69:F69" si="16">+E40</f>
        <v>0</v>
      </c>
      <c r="F69" s="86">
        <f t="shared" si="16"/>
        <v>0</v>
      </c>
    </row>
    <row r="70" spans="1:9" ht="24.75" customHeight="1" x14ac:dyDescent="0.25">
      <c r="A70" s="78"/>
      <c r="B70" s="280" t="s">
        <v>214</v>
      </c>
      <c r="C70" s="283"/>
      <c r="D70" s="79">
        <f>+D43</f>
        <v>0</v>
      </c>
      <c r="E70" s="79">
        <f t="shared" ref="E70:F70" si="17">+E43</f>
        <v>0</v>
      </c>
      <c r="F70" s="79">
        <f t="shared" si="17"/>
        <v>0</v>
      </c>
    </row>
    <row r="71" spans="1:9" x14ac:dyDescent="0.25">
      <c r="A71" s="78"/>
      <c r="B71" s="81"/>
      <c r="C71" s="93"/>
      <c r="D71" s="79"/>
      <c r="E71" s="79"/>
      <c r="F71" s="79"/>
    </row>
    <row r="72" spans="1:9" ht="29.25" customHeight="1" x14ac:dyDescent="0.25">
      <c r="A72" s="78"/>
      <c r="B72" s="280" t="s">
        <v>221</v>
      </c>
      <c r="C72" s="283"/>
      <c r="D72" s="86">
        <f>+D15</f>
        <v>0</v>
      </c>
      <c r="E72" s="86">
        <f>+E15</f>
        <v>0</v>
      </c>
      <c r="F72" s="86">
        <f>+F15</f>
        <v>0</v>
      </c>
    </row>
    <row r="73" spans="1:9" x14ac:dyDescent="0.25">
      <c r="A73" s="78"/>
      <c r="B73" s="81"/>
      <c r="C73" s="93"/>
      <c r="D73" s="79"/>
      <c r="E73" s="79"/>
      <c r="F73" s="79"/>
    </row>
    <row r="74" spans="1:9" ht="24" customHeight="1" x14ac:dyDescent="0.25">
      <c r="A74" s="78"/>
      <c r="B74" s="280" t="s">
        <v>197</v>
      </c>
      <c r="C74" s="283"/>
      <c r="D74" s="79">
        <f>+D19</f>
        <v>0</v>
      </c>
      <c r="E74" s="79">
        <f t="shared" ref="E74:F74" si="18">+E19</f>
        <v>0</v>
      </c>
      <c r="F74" s="79">
        <f t="shared" si="18"/>
        <v>0</v>
      </c>
    </row>
    <row r="75" spans="1:9" x14ac:dyDescent="0.25">
      <c r="A75" s="78"/>
      <c r="B75" s="81"/>
      <c r="C75" s="93"/>
      <c r="D75" s="79"/>
      <c r="E75" s="79"/>
      <c r="F75" s="79"/>
    </row>
    <row r="76" spans="1:9" ht="31.5" customHeight="1" x14ac:dyDescent="0.25">
      <c r="A76" s="217" t="s">
        <v>222</v>
      </c>
      <c r="B76" s="279"/>
      <c r="C76" s="218"/>
      <c r="D76" s="80">
        <v>0</v>
      </c>
      <c r="E76" s="80">
        <v>0</v>
      </c>
      <c r="F76" s="80">
        <v>0</v>
      </c>
    </row>
    <row r="77" spans="1:9" ht="40.5" customHeight="1" x14ac:dyDescent="0.25">
      <c r="A77" s="217" t="s">
        <v>223</v>
      </c>
      <c r="B77" s="279"/>
      <c r="C77" s="218"/>
      <c r="D77" s="318">
        <v>0</v>
      </c>
      <c r="E77" s="318">
        <v>0</v>
      </c>
      <c r="F77" s="318">
        <v>0</v>
      </c>
    </row>
    <row r="78" spans="1:9" ht="15.75" thickBot="1" x14ac:dyDescent="0.3">
      <c r="A78" s="91"/>
      <c r="B78" s="92"/>
      <c r="C78" s="97"/>
      <c r="D78" s="319"/>
      <c r="E78" s="319"/>
      <c r="F78" s="319"/>
    </row>
    <row r="80" spans="1:9" s="14" customFormat="1" ht="15" customHeight="1" x14ac:dyDescent="0.25">
      <c r="A80" s="317" t="s">
        <v>430</v>
      </c>
      <c r="B80" s="317"/>
      <c r="C80" s="317"/>
      <c r="D80" s="317"/>
      <c r="E80" s="317"/>
      <c r="F80" s="317"/>
      <c r="G80" s="19"/>
      <c r="H80" s="19"/>
      <c r="I80" s="19"/>
    </row>
    <row r="81" spans="1:9" s="14" customFormat="1" ht="15" customHeight="1" x14ac:dyDescent="0.25">
      <c r="A81" s="317"/>
      <c r="B81" s="317"/>
      <c r="C81" s="317"/>
      <c r="D81" s="317"/>
      <c r="E81" s="317"/>
      <c r="F81" s="317"/>
      <c r="G81" s="45"/>
      <c r="H81" s="45"/>
      <c r="I81" s="45"/>
    </row>
    <row r="82" spans="1:9" x14ac:dyDescent="0.25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25">
      <c r="A84" s="19"/>
      <c r="B84" s="20"/>
      <c r="C84" s="21"/>
      <c r="D84" s="21"/>
      <c r="E84" s="22"/>
      <c r="F84" s="23"/>
      <c r="G84" s="20"/>
      <c r="H84" s="21"/>
      <c r="I84" s="21"/>
    </row>
    <row r="85" spans="1:9" x14ac:dyDescent="0.25">
      <c r="A85" s="1"/>
      <c r="B85" s="265"/>
      <c r="C85" s="265"/>
      <c r="D85" s="3"/>
      <c r="H85" s="21"/>
      <c r="I85" s="21"/>
    </row>
    <row r="86" spans="1:9" x14ac:dyDescent="0.25">
      <c r="A86" s="62"/>
      <c r="B86" s="266" t="s">
        <v>536</v>
      </c>
      <c r="C86" s="266"/>
      <c r="D86" s="266" t="s">
        <v>514</v>
      </c>
      <c r="E86" s="266"/>
      <c r="F86" s="266"/>
      <c r="G86" s="266"/>
      <c r="H86" s="25"/>
      <c r="I86" s="21"/>
    </row>
    <row r="87" spans="1:9" ht="15" customHeight="1" x14ac:dyDescent="0.25">
      <c r="A87" s="63"/>
      <c r="B87" s="257" t="s">
        <v>534</v>
      </c>
      <c r="C87" s="257"/>
      <c r="D87" s="257" t="s">
        <v>518</v>
      </c>
      <c r="E87" s="257"/>
      <c r="F87" s="257"/>
      <c r="G87" s="257"/>
      <c r="H87" s="25"/>
      <c r="I87" s="21"/>
    </row>
    <row r="88" spans="1:9" ht="15" customHeight="1" x14ac:dyDescent="0.25">
      <c r="C88" s="99"/>
      <c r="D88" s="12"/>
      <c r="E88" s="257"/>
      <c r="F88" s="257"/>
      <c r="G88" s="12"/>
      <c r="H88" s="12"/>
      <c r="I88" s="12"/>
    </row>
  </sheetData>
  <mergeCells count="75">
    <mergeCell ref="B85:C85"/>
    <mergeCell ref="B86:C86"/>
    <mergeCell ref="B87:C87"/>
    <mergeCell ref="D86:G86"/>
    <mergeCell ref="D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0"/>
  <sheetViews>
    <sheetView topLeftCell="A58" zoomScale="130" zoomScaleNormal="130" workbookViewId="0">
      <selection activeCell="I32" sqref="I32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8" width="13.28515625" bestFit="1" customWidth="1"/>
    <col min="9" max="9" width="12.85546875" bestFit="1" customWidth="1"/>
  </cols>
  <sheetData>
    <row r="1" spans="1:9" x14ac:dyDescent="0.25">
      <c r="A1" s="231" t="s">
        <v>120</v>
      </c>
      <c r="B1" s="232"/>
      <c r="C1" s="232"/>
      <c r="D1" s="232"/>
      <c r="E1" s="232"/>
      <c r="F1" s="232"/>
      <c r="G1" s="232"/>
      <c r="H1" s="232"/>
      <c r="I1" s="233"/>
    </row>
    <row r="2" spans="1:9" x14ac:dyDescent="0.25">
      <c r="A2" s="305" t="s">
        <v>224</v>
      </c>
      <c r="B2" s="306"/>
      <c r="C2" s="306"/>
      <c r="D2" s="306"/>
      <c r="E2" s="306"/>
      <c r="F2" s="306"/>
      <c r="G2" s="306"/>
      <c r="H2" s="306"/>
      <c r="I2" s="307"/>
    </row>
    <row r="3" spans="1:9" x14ac:dyDescent="0.25">
      <c r="A3" s="305" t="s">
        <v>535</v>
      </c>
      <c r="B3" s="306"/>
      <c r="C3" s="306"/>
      <c r="D3" s="306"/>
      <c r="E3" s="306"/>
      <c r="F3" s="306"/>
      <c r="G3" s="306"/>
      <c r="H3" s="306"/>
      <c r="I3" s="307"/>
    </row>
    <row r="4" spans="1:9" ht="15.75" thickBot="1" x14ac:dyDescent="0.3">
      <c r="A4" s="308" t="s">
        <v>1</v>
      </c>
      <c r="B4" s="309"/>
      <c r="C4" s="309"/>
      <c r="D4" s="309"/>
      <c r="E4" s="309"/>
      <c r="F4" s="309"/>
      <c r="G4" s="309"/>
      <c r="H4" s="309"/>
      <c r="I4" s="310"/>
    </row>
    <row r="5" spans="1:9" ht="15.75" thickBot="1" x14ac:dyDescent="0.3">
      <c r="A5" s="231"/>
      <c r="B5" s="232"/>
      <c r="C5" s="233"/>
      <c r="D5" s="334" t="s">
        <v>225</v>
      </c>
      <c r="E5" s="335"/>
      <c r="F5" s="335"/>
      <c r="G5" s="335"/>
      <c r="H5" s="336"/>
      <c r="I5" s="337" t="s">
        <v>226</v>
      </c>
    </row>
    <row r="6" spans="1:9" x14ac:dyDescent="0.25">
      <c r="A6" s="305" t="s">
        <v>201</v>
      </c>
      <c r="B6" s="306"/>
      <c r="C6" s="307"/>
      <c r="D6" s="304" t="s">
        <v>228</v>
      </c>
      <c r="E6" s="304" t="s">
        <v>529</v>
      </c>
      <c r="F6" s="304" t="s">
        <v>230</v>
      </c>
      <c r="G6" s="304" t="s">
        <v>186</v>
      </c>
      <c r="H6" s="304" t="s">
        <v>231</v>
      </c>
      <c r="I6" s="338"/>
    </row>
    <row r="7" spans="1:9" ht="34.5" customHeight="1" thickBot="1" x14ac:dyDescent="0.3">
      <c r="A7" s="308" t="s">
        <v>227</v>
      </c>
      <c r="B7" s="309"/>
      <c r="C7" s="310"/>
      <c r="D7" s="259"/>
      <c r="E7" s="259"/>
      <c r="F7" s="259"/>
      <c r="G7" s="259"/>
      <c r="H7" s="259"/>
      <c r="I7" s="339"/>
    </row>
    <row r="8" spans="1:9" x14ac:dyDescent="0.25">
      <c r="A8" s="331"/>
      <c r="B8" s="332"/>
      <c r="C8" s="333"/>
      <c r="D8" s="105"/>
      <c r="E8" s="105"/>
      <c r="F8" s="105"/>
      <c r="G8" s="105"/>
      <c r="H8" s="105"/>
      <c r="I8" s="105"/>
    </row>
    <row r="9" spans="1:9" x14ac:dyDescent="0.25">
      <c r="A9" s="255" t="s">
        <v>232</v>
      </c>
      <c r="B9" s="284"/>
      <c r="C9" s="256"/>
      <c r="D9" s="105"/>
      <c r="E9" s="105"/>
      <c r="F9" s="105"/>
      <c r="G9" s="105"/>
      <c r="H9" s="105"/>
      <c r="I9" s="105"/>
    </row>
    <row r="10" spans="1:9" x14ac:dyDescent="0.25">
      <c r="A10" s="106"/>
      <c r="B10" s="281" t="s">
        <v>233</v>
      </c>
      <c r="C10" s="328"/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spans="1:9" x14ac:dyDescent="0.25">
      <c r="A11" s="106"/>
      <c r="B11" s="281" t="s">
        <v>234</v>
      </c>
      <c r="C11" s="328"/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x14ac:dyDescent="0.25">
      <c r="A12" s="106"/>
      <c r="B12" s="281" t="s">
        <v>235</v>
      </c>
      <c r="C12" s="328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x14ac:dyDescent="0.25">
      <c r="A13" s="106"/>
      <c r="B13" s="281" t="s">
        <v>236</v>
      </c>
      <c r="C13" s="328"/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f>+H13-D13</f>
        <v>0</v>
      </c>
    </row>
    <row r="14" spans="1:9" x14ac:dyDescent="0.25">
      <c r="A14" s="106"/>
      <c r="B14" s="281" t="s">
        <v>237</v>
      </c>
      <c r="C14" s="328"/>
      <c r="D14" s="107">
        <v>0</v>
      </c>
      <c r="E14" s="107">
        <v>0</v>
      </c>
      <c r="F14" s="107">
        <f t="shared" ref="F14" si="0">+E14</f>
        <v>0</v>
      </c>
      <c r="G14" s="107">
        <v>9.9700000000000006</v>
      </c>
      <c r="H14" s="107">
        <f>+G14</f>
        <v>9.9700000000000006</v>
      </c>
      <c r="I14" s="107">
        <f>+H14-D14</f>
        <v>9.9700000000000006</v>
      </c>
    </row>
    <row r="15" spans="1:9" x14ac:dyDescent="0.25">
      <c r="A15" s="106"/>
      <c r="B15" s="281" t="s">
        <v>238</v>
      </c>
      <c r="C15" s="328"/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spans="1:9" x14ac:dyDescent="0.25">
      <c r="A16" s="106"/>
      <c r="B16" s="281" t="s">
        <v>239</v>
      </c>
      <c r="C16" s="328"/>
      <c r="D16" s="107">
        <v>0</v>
      </c>
      <c r="E16" s="107">
        <v>0</v>
      </c>
      <c r="F16" s="107">
        <v>0</v>
      </c>
      <c r="G16" s="107">
        <v>0</v>
      </c>
      <c r="H16" s="107">
        <f>G16</f>
        <v>0</v>
      </c>
      <c r="I16" s="107">
        <f>H16</f>
        <v>0</v>
      </c>
    </row>
    <row r="17" spans="1:9" x14ac:dyDescent="0.25">
      <c r="A17" s="330"/>
      <c r="B17" s="281" t="s">
        <v>240</v>
      </c>
      <c r="C17" s="328"/>
      <c r="D17" s="107">
        <v>0</v>
      </c>
      <c r="E17" s="107">
        <v>0</v>
      </c>
      <c r="F17" s="107">
        <f>+D17+E17</f>
        <v>0</v>
      </c>
      <c r="G17" s="107">
        <v>0</v>
      </c>
      <c r="H17" s="107">
        <v>0</v>
      </c>
      <c r="I17" s="107">
        <v>0</v>
      </c>
    </row>
    <row r="18" spans="1:9" x14ac:dyDescent="0.25">
      <c r="A18" s="330"/>
      <c r="B18" s="281" t="s">
        <v>241</v>
      </c>
      <c r="C18" s="328"/>
      <c r="D18" s="108"/>
      <c r="E18" s="109"/>
      <c r="F18" s="109"/>
      <c r="G18" s="109"/>
      <c r="H18" s="109"/>
      <c r="I18" s="109"/>
    </row>
    <row r="19" spans="1:9" x14ac:dyDescent="0.25">
      <c r="A19" s="106"/>
      <c r="B19" s="110"/>
      <c r="C19" s="111" t="s">
        <v>242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f>+H19-D19</f>
        <v>0</v>
      </c>
    </row>
    <row r="20" spans="1:9" x14ac:dyDescent="0.25">
      <c r="A20" s="106"/>
      <c r="B20" s="110"/>
      <c r="C20" s="111" t="s">
        <v>243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</row>
    <row r="21" spans="1:9" x14ac:dyDescent="0.25">
      <c r="A21" s="106"/>
      <c r="B21" s="110"/>
      <c r="C21" s="111" t="s">
        <v>244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</row>
    <row r="22" spans="1:9" x14ac:dyDescent="0.25">
      <c r="A22" s="106"/>
      <c r="B22" s="110"/>
      <c r="C22" s="111" t="s">
        <v>245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</row>
    <row r="23" spans="1:9" x14ac:dyDescent="0.25">
      <c r="A23" s="106"/>
      <c r="B23" s="110"/>
      <c r="C23" s="111" t="s">
        <v>246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</row>
    <row r="24" spans="1:9" x14ac:dyDescent="0.25">
      <c r="A24" s="106"/>
      <c r="B24" s="110"/>
      <c r="C24" s="111" t="s">
        <v>247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</row>
    <row r="25" spans="1:9" x14ac:dyDescent="0.25">
      <c r="A25" s="106"/>
      <c r="B25" s="110"/>
      <c r="C25" s="111" t="s">
        <v>248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</row>
    <row r="26" spans="1:9" x14ac:dyDescent="0.25">
      <c r="A26" s="106"/>
      <c r="B26" s="110"/>
      <c r="C26" s="111" t="s">
        <v>249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</row>
    <row r="27" spans="1:9" x14ac:dyDescent="0.25">
      <c r="A27" s="106"/>
      <c r="B27" s="110"/>
      <c r="C27" s="111" t="s">
        <v>250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</row>
    <row r="28" spans="1:9" x14ac:dyDescent="0.25">
      <c r="A28" s="106"/>
      <c r="B28" s="110"/>
      <c r="C28" s="111" t="s">
        <v>251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</row>
    <row r="29" spans="1:9" ht="24" x14ac:dyDescent="0.25">
      <c r="A29" s="106"/>
      <c r="B29" s="110"/>
      <c r="C29" s="113" t="s">
        <v>252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</row>
    <row r="30" spans="1:9" x14ac:dyDescent="0.25">
      <c r="A30" s="106"/>
      <c r="B30" s="281" t="s">
        <v>253</v>
      </c>
      <c r="C30" s="328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</row>
    <row r="31" spans="1:9" x14ac:dyDescent="0.25">
      <c r="A31" s="106"/>
      <c r="B31" s="110"/>
      <c r="C31" s="111" t="s">
        <v>254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</row>
    <row r="32" spans="1:9" x14ac:dyDescent="0.25">
      <c r="A32" s="106"/>
      <c r="B32" s="110"/>
      <c r="C32" s="111" t="s">
        <v>255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</row>
    <row r="33" spans="1:9" x14ac:dyDescent="0.25">
      <c r="A33" s="106"/>
      <c r="B33" s="110"/>
      <c r="C33" s="111" t="s">
        <v>256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</row>
    <row r="34" spans="1:9" x14ac:dyDescent="0.25">
      <c r="A34" s="106"/>
      <c r="B34" s="110"/>
      <c r="C34" s="111" t="s">
        <v>257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</row>
    <row r="35" spans="1:9" x14ac:dyDescent="0.25">
      <c r="A35" s="106"/>
      <c r="B35" s="110"/>
      <c r="C35" s="111" t="s">
        <v>258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</row>
    <row r="36" spans="1:9" x14ac:dyDescent="0.25">
      <c r="A36" s="106"/>
      <c r="B36" s="281" t="s">
        <v>259</v>
      </c>
      <c r="C36" s="328"/>
      <c r="D36" s="164">
        <v>113490308</v>
      </c>
      <c r="E36" s="164">
        <v>0</v>
      </c>
      <c r="F36" s="164">
        <f>+D36+E36</f>
        <v>113490308</v>
      </c>
      <c r="G36" s="164">
        <v>32063095.370000001</v>
      </c>
      <c r="H36" s="164">
        <f>+G36</f>
        <v>32063095.370000001</v>
      </c>
      <c r="I36" s="164">
        <f>+H36-D36</f>
        <v>-81427212.629999995</v>
      </c>
    </row>
    <row r="37" spans="1:9" x14ac:dyDescent="0.25">
      <c r="A37" s="106"/>
      <c r="B37" s="281" t="s">
        <v>260</v>
      </c>
      <c r="C37" s="328"/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</row>
    <row r="38" spans="1:9" ht="15.75" thickBot="1" x14ac:dyDescent="0.3">
      <c r="A38" s="120"/>
      <c r="B38" s="121"/>
      <c r="C38" s="122" t="s">
        <v>261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</row>
    <row r="39" spans="1:9" x14ac:dyDescent="0.25">
      <c r="A39" s="106"/>
      <c r="B39" s="281" t="s">
        <v>262</v>
      </c>
      <c r="C39" s="328"/>
      <c r="D39" s="164">
        <v>0</v>
      </c>
      <c r="E39" s="164">
        <v>0</v>
      </c>
      <c r="F39" s="164">
        <v>0</v>
      </c>
      <c r="G39" s="164">
        <v>0</v>
      </c>
      <c r="H39" s="164">
        <v>0</v>
      </c>
      <c r="I39" s="164">
        <v>0</v>
      </c>
    </row>
    <row r="40" spans="1:9" x14ac:dyDescent="0.25">
      <c r="A40" s="106"/>
      <c r="B40" s="110"/>
      <c r="C40" s="111" t="s">
        <v>263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</row>
    <row r="41" spans="1:9" x14ac:dyDescent="0.25">
      <c r="A41" s="106"/>
      <c r="B41" s="110"/>
      <c r="C41" s="111" t="s">
        <v>264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</row>
    <row r="42" spans="1:9" x14ac:dyDescent="0.25">
      <c r="A42" s="114"/>
      <c r="B42" s="115"/>
      <c r="C42" s="116"/>
      <c r="D42" s="167"/>
      <c r="E42" s="167"/>
      <c r="F42" s="167"/>
      <c r="G42" s="167"/>
      <c r="H42" s="167"/>
      <c r="I42" s="167"/>
    </row>
    <row r="43" spans="1:9" x14ac:dyDescent="0.25">
      <c r="A43" s="255" t="s">
        <v>265</v>
      </c>
      <c r="B43" s="284"/>
      <c r="C43" s="327"/>
      <c r="D43" s="168">
        <f>+D10+D11+D12+D13+D14+D15+D16+D17+D30+D36+D37+D39</f>
        <v>113490308</v>
      </c>
      <c r="E43" s="168">
        <f t="shared" ref="E43:H43" si="1">+E10+E11+E12+E13+E14+E15+E16+E17+E30+E36+E37+E39</f>
        <v>0</v>
      </c>
      <c r="F43" s="168">
        <f t="shared" si="1"/>
        <v>113490308</v>
      </c>
      <c r="G43" s="168">
        <f>+G10+G11+G12+G13+G14+G15+G16+G17+G30+G36+G37+G39</f>
        <v>32063105.34</v>
      </c>
      <c r="H43" s="168">
        <f t="shared" si="1"/>
        <v>32063105.34</v>
      </c>
      <c r="I43" s="168">
        <f>+H43-D43</f>
        <v>-81427202.659999996</v>
      </c>
    </row>
    <row r="44" spans="1:9" x14ac:dyDescent="0.25">
      <c r="A44" s="255" t="s">
        <v>266</v>
      </c>
      <c r="B44" s="284"/>
      <c r="C44" s="327"/>
      <c r="D44" s="169"/>
      <c r="E44" s="170"/>
      <c r="F44" s="170"/>
      <c r="G44" s="170"/>
      <c r="H44" s="170"/>
      <c r="I44" s="170"/>
    </row>
    <row r="45" spans="1:9" x14ac:dyDescent="0.25">
      <c r="A45" s="255" t="s">
        <v>267</v>
      </c>
      <c r="B45" s="284"/>
      <c r="C45" s="327"/>
      <c r="D45" s="167"/>
      <c r="E45" s="167"/>
      <c r="F45" s="167"/>
      <c r="G45" s="167"/>
      <c r="H45" s="167"/>
      <c r="I45" s="164"/>
    </row>
    <row r="46" spans="1:9" x14ac:dyDescent="0.25">
      <c r="A46" s="114"/>
      <c r="B46" s="115"/>
      <c r="C46" s="116"/>
      <c r="D46" s="167"/>
      <c r="E46" s="167"/>
      <c r="F46" s="167"/>
      <c r="G46" s="167"/>
      <c r="H46" s="167"/>
      <c r="I46" s="167"/>
    </row>
    <row r="47" spans="1:9" x14ac:dyDescent="0.25">
      <c r="A47" s="255" t="s">
        <v>268</v>
      </c>
      <c r="B47" s="284"/>
      <c r="C47" s="327"/>
      <c r="D47" s="167"/>
      <c r="E47" s="167"/>
      <c r="F47" s="167"/>
      <c r="G47" s="167"/>
      <c r="H47" s="167"/>
      <c r="I47" s="167"/>
    </row>
    <row r="48" spans="1:9" x14ac:dyDescent="0.25">
      <c r="A48" s="106"/>
      <c r="B48" s="281" t="s">
        <v>269</v>
      </c>
      <c r="C48" s="328"/>
      <c r="D48" s="164">
        <v>0</v>
      </c>
      <c r="E48" s="164">
        <v>0</v>
      </c>
      <c r="F48" s="164">
        <v>0</v>
      </c>
      <c r="G48" s="164">
        <v>0</v>
      </c>
      <c r="H48" s="164">
        <v>0</v>
      </c>
      <c r="I48" s="164">
        <v>0</v>
      </c>
    </row>
    <row r="49" spans="1:9" ht="24" x14ac:dyDescent="0.25">
      <c r="A49" s="106"/>
      <c r="B49" s="110"/>
      <c r="C49" s="113" t="s">
        <v>270</v>
      </c>
      <c r="D49" s="166">
        <v>0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</row>
    <row r="50" spans="1:9" x14ac:dyDescent="0.25">
      <c r="A50" s="106"/>
      <c r="B50" s="110"/>
      <c r="C50" s="111" t="s">
        <v>271</v>
      </c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</row>
    <row r="51" spans="1:9" x14ac:dyDescent="0.25">
      <c r="A51" s="106"/>
      <c r="B51" s="110"/>
      <c r="C51" s="111" t="s">
        <v>272</v>
      </c>
      <c r="D51" s="166">
        <v>0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</row>
    <row r="52" spans="1:9" ht="36" x14ac:dyDescent="0.25">
      <c r="A52" s="106"/>
      <c r="B52" s="110"/>
      <c r="C52" s="113" t="s">
        <v>273</v>
      </c>
      <c r="D52" s="166">
        <v>0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</row>
    <row r="53" spans="1:9" x14ac:dyDescent="0.25">
      <c r="A53" s="106"/>
      <c r="B53" s="110"/>
      <c r="C53" s="111" t="s">
        <v>274</v>
      </c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</row>
    <row r="54" spans="1:9" ht="24" x14ac:dyDescent="0.25">
      <c r="A54" s="106"/>
      <c r="B54" s="110"/>
      <c r="C54" s="113" t="s">
        <v>275</v>
      </c>
      <c r="D54" s="166">
        <v>0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</row>
    <row r="55" spans="1:9" ht="24" x14ac:dyDescent="0.25">
      <c r="A55" s="106"/>
      <c r="B55" s="110"/>
      <c r="C55" s="113" t="s">
        <v>276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</row>
    <row r="56" spans="1:9" ht="24" x14ac:dyDescent="0.25">
      <c r="A56" s="106"/>
      <c r="B56" s="110"/>
      <c r="C56" s="36" t="s">
        <v>277</v>
      </c>
      <c r="D56" s="166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</row>
    <row r="57" spans="1:9" x14ac:dyDescent="0.25">
      <c r="A57" s="106"/>
      <c r="B57" s="281" t="s">
        <v>278</v>
      </c>
      <c r="C57" s="328"/>
      <c r="D57" s="164">
        <v>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</row>
    <row r="58" spans="1:9" x14ac:dyDescent="0.25">
      <c r="A58" s="106"/>
      <c r="B58" s="110"/>
      <c r="C58" s="111" t="s">
        <v>279</v>
      </c>
      <c r="D58" s="166">
        <v>0</v>
      </c>
      <c r="E58" s="166">
        <v>0</v>
      </c>
      <c r="F58" s="166">
        <v>0</v>
      </c>
      <c r="G58" s="166">
        <v>0</v>
      </c>
      <c r="H58" s="166">
        <v>0</v>
      </c>
      <c r="I58" s="166">
        <v>0</v>
      </c>
    </row>
    <row r="59" spans="1:9" x14ac:dyDescent="0.25">
      <c r="A59" s="106"/>
      <c r="B59" s="110"/>
      <c r="C59" s="111" t="s">
        <v>280</v>
      </c>
      <c r="D59" s="166">
        <v>0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</row>
    <row r="60" spans="1:9" x14ac:dyDescent="0.25">
      <c r="A60" s="106"/>
      <c r="B60" s="110"/>
      <c r="C60" s="111" t="s">
        <v>281</v>
      </c>
      <c r="D60" s="166">
        <v>0</v>
      </c>
      <c r="E60" s="166">
        <v>0</v>
      </c>
      <c r="F60" s="166">
        <v>0</v>
      </c>
      <c r="G60" s="166">
        <v>0</v>
      </c>
      <c r="H60" s="166">
        <v>0</v>
      </c>
      <c r="I60" s="166">
        <v>0</v>
      </c>
    </row>
    <row r="61" spans="1:9" x14ac:dyDescent="0.25">
      <c r="A61" s="106"/>
      <c r="B61" s="110"/>
      <c r="C61" s="111" t="s">
        <v>282</v>
      </c>
      <c r="D61" s="166">
        <v>0</v>
      </c>
      <c r="E61" s="166">
        <v>0</v>
      </c>
      <c r="F61" s="166">
        <v>0</v>
      </c>
      <c r="G61" s="166">
        <v>0</v>
      </c>
      <c r="H61" s="166">
        <v>0</v>
      </c>
      <c r="I61" s="166">
        <v>0</v>
      </c>
    </row>
    <row r="62" spans="1:9" x14ac:dyDescent="0.25">
      <c r="A62" s="106"/>
      <c r="B62" s="281" t="s">
        <v>283</v>
      </c>
      <c r="C62" s="328"/>
      <c r="D62" s="164">
        <v>0</v>
      </c>
      <c r="E62" s="164">
        <v>0</v>
      </c>
      <c r="F62" s="164">
        <v>0</v>
      </c>
      <c r="G62" s="164">
        <v>0</v>
      </c>
      <c r="H62" s="164">
        <v>0</v>
      </c>
      <c r="I62" s="164">
        <v>0</v>
      </c>
    </row>
    <row r="63" spans="1:9" ht="24.75" thickBot="1" x14ac:dyDescent="0.3">
      <c r="A63" s="120"/>
      <c r="B63" s="121"/>
      <c r="C63" s="123" t="s">
        <v>284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</row>
    <row r="64" spans="1:9" x14ac:dyDescent="0.25">
      <c r="A64" s="106"/>
      <c r="B64" s="110"/>
      <c r="C64" s="111" t="s">
        <v>285</v>
      </c>
      <c r="D64" s="166">
        <v>0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</row>
    <row r="65" spans="1:11" x14ac:dyDescent="0.25">
      <c r="A65" s="106"/>
      <c r="B65" s="281" t="s">
        <v>286</v>
      </c>
      <c r="C65" s="328"/>
      <c r="D65" s="164">
        <v>0</v>
      </c>
      <c r="E65" s="164">
        <v>0</v>
      </c>
      <c r="F65" s="164">
        <v>0</v>
      </c>
      <c r="G65" s="164">
        <v>0</v>
      </c>
      <c r="H65" s="164">
        <v>0</v>
      </c>
      <c r="I65" s="164">
        <v>0</v>
      </c>
    </row>
    <row r="66" spans="1:11" x14ac:dyDescent="0.25">
      <c r="A66" s="106"/>
      <c r="B66" s="281" t="s">
        <v>287</v>
      </c>
      <c r="C66" s="328"/>
      <c r="D66" s="164">
        <v>0</v>
      </c>
      <c r="E66" s="164">
        <v>0</v>
      </c>
      <c r="F66" s="164">
        <v>0</v>
      </c>
      <c r="G66" s="164">
        <v>0</v>
      </c>
      <c r="H66" s="164">
        <v>0</v>
      </c>
      <c r="I66" s="164">
        <v>0</v>
      </c>
    </row>
    <row r="67" spans="1:11" x14ac:dyDescent="0.25">
      <c r="A67" s="114"/>
      <c r="B67" s="325"/>
      <c r="C67" s="326"/>
      <c r="D67" s="167"/>
      <c r="E67" s="167"/>
      <c r="F67" s="167"/>
      <c r="G67" s="167"/>
      <c r="H67" s="167"/>
      <c r="I67" s="167"/>
    </row>
    <row r="68" spans="1:11" ht="28.5" customHeight="1" x14ac:dyDescent="0.25">
      <c r="A68" s="217" t="s">
        <v>288</v>
      </c>
      <c r="B68" s="279"/>
      <c r="C68" s="324"/>
      <c r="D68" s="164">
        <v>0</v>
      </c>
      <c r="E68" s="164">
        <v>0</v>
      </c>
      <c r="F68" s="164">
        <v>0</v>
      </c>
      <c r="G68" s="164">
        <v>0</v>
      </c>
      <c r="H68" s="164">
        <v>0</v>
      </c>
      <c r="I68" s="164">
        <v>0</v>
      </c>
    </row>
    <row r="69" spans="1:11" x14ac:dyDescent="0.25">
      <c r="A69" s="114"/>
      <c r="B69" s="325"/>
      <c r="C69" s="326"/>
      <c r="D69" s="167"/>
      <c r="E69" s="167"/>
      <c r="F69" s="167"/>
      <c r="G69" s="167"/>
      <c r="H69" s="167"/>
      <c r="I69" s="167"/>
    </row>
    <row r="70" spans="1:11" x14ac:dyDescent="0.25">
      <c r="A70" s="255" t="s">
        <v>289</v>
      </c>
      <c r="B70" s="284"/>
      <c r="C70" s="327"/>
      <c r="D70" s="164">
        <f>+D71</f>
        <v>0</v>
      </c>
      <c r="E70" s="164">
        <f>+E71</f>
        <v>0</v>
      </c>
      <c r="F70" s="164">
        <f>+F71</f>
        <v>0</v>
      </c>
      <c r="G70" s="164">
        <v>0</v>
      </c>
      <c r="H70" s="164">
        <v>0</v>
      </c>
      <c r="I70" s="164">
        <f>+I71</f>
        <v>0</v>
      </c>
    </row>
    <row r="71" spans="1:11" x14ac:dyDescent="0.25">
      <c r="A71" s="106"/>
      <c r="B71" s="281" t="s">
        <v>290</v>
      </c>
      <c r="C71" s="328"/>
      <c r="D71" s="166">
        <v>0</v>
      </c>
      <c r="E71" s="166">
        <v>0</v>
      </c>
      <c r="F71" s="166">
        <v>0</v>
      </c>
      <c r="G71" s="166">
        <v>0</v>
      </c>
      <c r="H71" s="166">
        <v>0</v>
      </c>
      <c r="I71" s="166">
        <v>0</v>
      </c>
    </row>
    <row r="72" spans="1:11" x14ac:dyDescent="0.25">
      <c r="A72" s="114"/>
      <c r="B72" s="325"/>
      <c r="C72" s="326"/>
      <c r="D72" s="167"/>
      <c r="E72" s="167"/>
      <c r="F72" s="167"/>
      <c r="G72" s="167"/>
      <c r="H72" s="167"/>
      <c r="I72" s="167"/>
    </row>
    <row r="73" spans="1:11" x14ac:dyDescent="0.25">
      <c r="A73" s="255" t="s">
        <v>291</v>
      </c>
      <c r="B73" s="284"/>
      <c r="C73" s="327"/>
      <c r="D73" s="164">
        <f>+D70+D68+D43</f>
        <v>113490308</v>
      </c>
      <c r="E73" s="164">
        <f t="shared" ref="E73:G73" si="2">+E70+E68+E43</f>
        <v>0</v>
      </c>
      <c r="F73" s="164">
        <f t="shared" si="2"/>
        <v>113490308</v>
      </c>
      <c r="G73" s="164">
        <f t="shared" si="2"/>
        <v>32063105.34</v>
      </c>
      <c r="H73" s="164">
        <f>+H70+H68+H43</f>
        <v>32063105.34</v>
      </c>
      <c r="I73" s="164">
        <f>+I70+I68+I43</f>
        <v>-81427202.659999996</v>
      </c>
      <c r="K73" s="155"/>
    </row>
    <row r="74" spans="1:11" x14ac:dyDescent="0.25">
      <c r="A74" s="114"/>
      <c r="B74" s="325"/>
      <c r="C74" s="326"/>
      <c r="D74" s="167"/>
      <c r="E74" s="167"/>
      <c r="F74" s="167"/>
      <c r="G74" s="167"/>
      <c r="H74" s="167"/>
      <c r="I74" s="167"/>
    </row>
    <row r="75" spans="1:11" x14ac:dyDescent="0.25">
      <c r="A75" s="106"/>
      <c r="B75" s="284" t="s">
        <v>292</v>
      </c>
      <c r="C75" s="327"/>
      <c r="D75" s="167"/>
      <c r="E75" s="167"/>
      <c r="F75" s="167"/>
      <c r="G75" s="167"/>
      <c r="H75" s="167"/>
      <c r="I75" s="167"/>
    </row>
    <row r="76" spans="1:11" ht="21" customHeight="1" x14ac:dyDescent="0.25">
      <c r="A76" s="106"/>
      <c r="B76" s="280" t="s">
        <v>293</v>
      </c>
      <c r="C76" s="329"/>
      <c r="D76" s="166">
        <v>0</v>
      </c>
      <c r="E76" s="166">
        <v>0</v>
      </c>
      <c r="F76" s="166">
        <v>0</v>
      </c>
      <c r="G76" s="166">
        <v>0</v>
      </c>
      <c r="H76" s="166">
        <v>0</v>
      </c>
      <c r="I76" s="166">
        <v>0</v>
      </c>
    </row>
    <row r="77" spans="1:11" ht="31.5" customHeight="1" x14ac:dyDescent="0.25">
      <c r="A77" s="106"/>
      <c r="B77" s="280" t="s">
        <v>294</v>
      </c>
      <c r="C77" s="329"/>
      <c r="D77" s="166">
        <v>0</v>
      </c>
      <c r="E77" s="166">
        <v>0</v>
      </c>
      <c r="F77" s="166">
        <v>0</v>
      </c>
      <c r="G77" s="166">
        <v>0</v>
      </c>
      <c r="H77" s="166">
        <v>0</v>
      </c>
      <c r="I77" s="166">
        <v>0</v>
      </c>
    </row>
    <row r="78" spans="1:11" x14ac:dyDescent="0.25">
      <c r="A78" s="106"/>
      <c r="B78" s="284" t="s">
        <v>295</v>
      </c>
      <c r="C78" s="327"/>
      <c r="D78" s="164">
        <f>+D76+D77</f>
        <v>0</v>
      </c>
      <c r="E78" s="164">
        <f t="shared" ref="E78:I78" si="3">+E76+E77</f>
        <v>0</v>
      </c>
      <c r="F78" s="164">
        <f t="shared" si="3"/>
        <v>0</v>
      </c>
      <c r="G78" s="164">
        <f t="shared" si="3"/>
        <v>0</v>
      </c>
      <c r="H78" s="164">
        <f t="shared" si="3"/>
        <v>0</v>
      </c>
      <c r="I78" s="164">
        <f t="shared" si="3"/>
        <v>0</v>
      </c>
    </row>
    <row r="79" spans="1:11" ht="15.75" thickBot="1" x14ac:dyDescent="0.3">
      <c r="A79" s="117"/>
      <c r="B79" s="322"/>
      <c r="C79" s="323"/>
      <c r="D79" s="171"/>
      <c r="E79" s="171"/>
      <c r="F79" s="171"/>
      <c r="G79" s="171"/>
      <c r="H79" s="171"/>
      <c r="I79" s="171"/>
    </row>
    <row r="81" spans="1:9" ht="15" customHeight="1" x14ac:dyDescent="0.25">
      <c r="A81" s="1"/>
      <c r="B81" s="264" t="s">
        <v>430</v>
      </c>
      <c r="C81" s="264"/>
      <c r="D81" s="264"/>
      <c r="E81" s="264"/>
      <c r="F81" s="264"/>
      <c r="G81" s="264"/>
      <c r="H81" s="264"/>
      <c r="I81" s="264"/>
    </row>
    <row r="82" spans="1:9" x14ac:dyDescent="0.25">
      <c r="B82" s="264"/>
      <c r="C82" s="264"/>
      <c r="D82" s="264"/>
      <c r="E82" s="264"/>
      <c r="F82" s="264"/>
      <c r="G82" s="264"/>
      <c r="H82" s="264"/>
      <c r="I82" s="264"/>
    </row>
    <row r="83" spans="1:9" x14ac:dyDescent="0.25">
      <c r="B83" s="45"/>
      <c r="C83" s="45"/>
      <c r="D83" s="45"/>
      <c r="E83" s="45"/>
      <c r="F83" s="45"/>
      <c r="G83" s="45"/>
      <c r="H83" s="45"/>
    </row>
    <row r="84" spans="1:9" x14ac:dyDescent="0.25">
      <c r="B84" s="45"/>
      <c r="C84" s="45"/>
      <c r="D84" s="45"/>
      <c r="E84" s="45"/>
      <c r="F84" s="45"/>
      <c r="G84" s="45"/>
      <c r="H84" s="45"/>
    </row>
    <row r="85" spans="1:9" x14ac:dyDescent="0.25">
      <c r="B85" s="19"/>
      <c r="C85" s="20"/>
      <c r="D85" s="21"/>
      <c r="E85" s="21"/>
      <c r="F85" s="22"/>
      <c r="G85" s="23"/>
      <c r="H85" s="20"/>
    </row>
    <row r="86" spans="1:9" x14ac:dyDescent="0.25">
      <c r="B86" s="1"/>
      <c r="C86" s="265"/>
      <c r="D86" s="265"/>
      <c r="E86" s="3"/>
    </row>
    <row r="87" spans="1:9" x14ac:dyDescent="0.25">
      <c r="B87" s="62"/>
      <c r="C87" s="266" t="s">
        <v>536</v>
      </c>
      <c r="D87" s="266"/>
      <c r="E87" s="3"/>
      <c r="F87" s="340" t="s">
        <v>514</v>
      </c>
      <c r="G87" s="340"/>
      <c r="H87" s="340"/>
    </row>
    <row r="88" spans="1:9" x14ac:dyDescent="0.25">
      <c r="B88" s="63"/>
      <c r="C88" s="257" t="s">
        <v>532</v>
      </c>
      <c r="D88" s="257"/>
      <c r="E88" s="64"/>
      <c r="F88" s="341" t="s">
        <v>518</v>
      </c>
      <c r="G88" s="341"/>
      <c r="H88" s="341"/>
    </row>
    <row r="89" spans="1:9" x14ac:dyDescent="0.25">
      <c r="C89" s="16"/>
      <c r="D89" s="10"/>
      <c r="F89" s="266"/>
      <c r="G89" s="266"/>
      <c r="H89" s="266"/>
    </row>
    <row r="90" spans="1:9" ht="15" customHeight="1" x14ac:dyDescent="0.25">
      <c r="C90" s="15"/>
      <c r="D90" s="12"/>
      <c r="F90" s="257"/>
      <c r="G90" s="257"/>
      <c r="H90" s="257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0"/>
  <sheetViews>
    <sheetView topLeftCell="A91" zoomScale="115" zoomScaleNormal="115" workbookViewId="0">
      <selection activeCell="F52" sqref="F52"/>
    </sheetView>
  </sheetViews>
  <sheetFormatPr baseColWidth="10" defaultRowHeight="15" x14ac:dyDescent="0.25"/>
  <cols>
    <col min="1" max="1" width="6" customWidth="1"/>
    <col min="2" max="2" width="55.85546875" bestFit="1" customWidth="1"/>
    <col min="5" max="5" width="12.7109375" bestFit="1" customWidth="1"/>
    <col min="8" max="8" width="15" customWidth="1"/>
  </cols>
  <sheetData>
    <row r="1" spans="1:8" x14ac:dyDescent="0.25">
      <c r="A1" s="231" t="s">
        <v>120</v>
      </c>
      <c r="B1" s="232"/>
      <c r="C1" s="232"/>
      <c r="D1" s="232"/>
      <c r="E1" s="232"/>
      <c r="F1" s="232"/>
      <c r="G1" s="232"/>
      <c r="H1" s="233"/>
    </row>
    <row r="2" spans="1:8" x14ac:dyDescent="0.25">
      <c r="A2" s="305" t="s">
        <v>296</v>
      </c>
      <c r="B2" s="306"/>
      <c r="C2" s="306"/>
      <c r="D2" s="306"/>
      <c r="E2" s="306"/>
      <c r="F2" s="306"/>
      <c r="G2" s="306"/>
      <c r="H2" s="307"/>
    </row>
    <row r="3" spans="1:8" x14ac:dyDescent="0.25">
      <c r="A3" s="151"/>
      <c r="B3" s="306" t="s">
        <v>520</v>
      </c>
      <c r="C3" s="306"/>
      <c r="D3" s="306"/>
      <c r="E3" s="306"/>
      <c r="F3" s="306"/>
      <c r="G3" s="306"/>
      <c r="H3" s="152"/>
    </row>
    <row r="4" spans="1:8" x14ac:dyDescent="0.25">
      <c r="A4" s="305" t="str">
        <f>+'FORMATO 1'!A3</f>
        <v>al 31 de diciembre de 2022 y al 31 de marzo de 2023</v>
      </c>
      <c r="B4" s="306"/>
      <c r="C4" s="306"/>
      <c r="D4" s="306"/>
      <c r="E4" s="306"/>
      <c r="F4" s="306"/>
      <c r="G4" s="306"/>
      <c r="H4" s="307"/>
    </row>
    <row r="5" spans="1:8" ht="15.75" thickBot="1" x14ac:dyDescent="0.3">
      <c r="A5" s="308" t="s">
        <v>1</v>
      </c>
      <c r="B5" s="309"/>
      <c r="C5" s="309"/>
      <c r="D5" s="309"/>
      <c r="E5" s="309"/>
      <c r="F5" s="309"/>
      <c r="G5" s="309"/>
      <c r="H5" s="310"/>
    </row>
    <row r="6" spans="1:8" ht="15.75" thickBot="1" x14ac:dyDescent="0.3">
      <c r="A6" s="231" t="s">
        <v>2</v>
      </c>
      <c r="B6" s="233"/>
      <c r="C6" s="334" t="s">
        <v>297</v>
      </c>
      <c r="D6" s="335"/>
      <c r="E6" s="335"/>
      <c r="F6" s="335"/>
      <c r="G6" s="336"/>
      <c r="H6" s="304" t="s">
        <v>298</v>
      </c>
    </row>
    <row r="7" spans="1:8" ht="48.75" thickBot="1" x14ac:dyDescent="0.3">
      <c r="A7" s="305"/>
      <c r="B7" s="307"/>
      <c r="C7" s="154" t="s">
        <v>185</v>
      </c>
      <c r="D7" s="154" t="s">
        <v>299</v>
      </c>
      <c r="E7" s="154" t="s">
        <v>300</v>
      </c>
      <c r="F7" s="154" t="s">
        <v>186</v>
      </c>
      <c r="G7" s="154" t="s">
        <v>188</v>
      </c>
      <c r="H7" s="258"/>
    </row>
    <row r="8" spans="1:8" ht="15" customHeight="1" x14ac:dyDescent="0.25">
      <c r="A8" s="342" t="s">
        <v>301</v>
      </c>
      <c r="B8" s="343"/>
      <c r="C8" s="199"/>
      <c r="D8" s="200"/>
      <c r="E8" s="201"/>
      <c r="F8" s="200"/>
      <c r="G8" s="200"/>
      <c r="H8" s="202"/>
    </row>
    <row r="9" spans="1:8" ht="15" customHeight="1" x14ac:dyDescent="0.25">
      <c r="A9" s="349" t="s">
        <v>428</v>
      </c>
      <c r="B9" s="350"/>
      <c r="C9" s="192">
        <f>C10+C11+C12+C13+C14+C15+C16</f>
        <v>37622592</v>
      </c>
      <c r="D9" s="192">
        <f t="shared" ref="D9:G9" si="0">D10+D11+D12+D13+D14+D15+D16</f>
        <v>1610138.1400000001</v>
      </c>
      <c r="E9" s="192">
        <f t="shared" si="0"/>
        <v>39232730.140000001</v>
      </c>
      <c r="F9" s="192">
        <f t="shared" si="0"/>
        <v>6676172.7999999998</v>
      </c>
      <c r="G9" s="192">
        <f t="shared" si="0"/>
        <v>6672835.7599999998</v>
      </c>
      <c r="H9" s="192">
        <f>H10+H11+H12+H13+H14+H15+H16</f>
        <v>32556557.34</v>
      </c>
    </row>
    <row r="10" spans="1:8" x14ac:dyDescent="0.25">
      <c r="A10" s="157"/>
      <c r="B10" s="156" t="s">
        <v>431</v>
      </c>
      <c r="C10" s="188">
        <v>21137532</v>
      </c>
      <c r="D10" s="189">
        <v>0</v>
      </c>
      <c r="E10" s="190">
        <v>21137532</v>
      </c>
      <c r="F10" s="189">
        <v>4901727.96</v>
      </c>
      <c r="G10" s="189">
        <v>4901727.96</v>
      </c>
      <c r="H10" s="191">
        <v>16235804.039999999</v>
      </c>
    </row>
    <row r="11" spans="1:8" x14ac:dyDescent="0.25">
      <c r="A11" s="157"/>
      <c r="B11" s="156" t="s">
        <v>432</v>
      </c>
      <c r="C11" s="188">
        <v>4135464</v>
      </c>
      <c r="D11" s="189">
        <v>0</v>
      </c>
      <c r="E11" s="190">
        <v>4135464</v>
      </c>
      <c r="F11" s="189">
        <v>1152079.0900000001</v>
      </c>
      <c r="G11" s="189">
        <v>1152079.0900000001</v>
      </c>
      <c r="H11" s="191">
        <v>2983384.91</v>
      </c>
    </row>
    <row r="12" spans="1:8" x14ac:dyDescent="0.25">
      <c r="A12" s="157"/>
      <c r="B12" s="156" t="s">
        <v>433</v>
      </c>
      <c r="C12" s="188">
        <v>5378649</v>
      </c>
      <c r="D12" s="189">
        <v>0</v>
      </c>
      <c r="E12" s="190">
        <v>5378649</v>
      </c>
      <c r="F12" s="189">
        <v>0</v>
      </c>
      <c r="G12" s="189">
        <v>0</v>
      </c>
      <c r="H12" s="191">
        <v>5378649</v>
      </c>
    </row>
    <row r="13" spans="1:8" x14ac:dyDescent="0.25">
      <c r="A13" s="157"/>
      <c r="B13" s="156" t="s">
        <v>434</v>
      </c>
      <c r="C13" s="188">
        <v>2371223</v>
      </c>
      <c r="D13" s="189">
        <v>976863.14</v>
      </c>
      <c r="E13" s="190">
        <v>3348086.14</v>
      </c>
      <c r="F13" s="203">
        <v>0</v>
      </c>
      <c r="G13" s="203">
        <v>0</v>
      </c>
      <c r="H13" s="191">
        <v>3348086.14</v>
      </c>
    </row>
    <row r="14" spans="1:8" x14ac:dyDescent="0.25">
      <c r="A14" s="157"/>
      <c r="B14" s="156" t="s">
        <v>435</v>
      </c>
      <c r="C14" s="188">
        <v>4407114</v>
      </c>
      <c r="D14" s="189">
        <v>633275</v>
      </c>
      <c r="E14" s="190">
        <v>5040389</v>
      </c>
      <c r="F14" s="189">
        <v>622365.75</v>
      </c>
      <c r="G14" s="189">
        <v>619028.71</v>
      </c>
      <c r="H14" s="191">
        <v>4418023.25</v>
      </c>
    </row>
    <row r="15" spans="1:8" x14ac:dyDescent="0.25">
      <c r="A15" s="157"/>
      <c r="B15" s="156" t="s">
        <v>436</v>
      </c>
      <c r="C15" s="188">
        <v>0</v>
      </c>
      <c r="D15" s="189">
        <v>0</v>
      </c>
      <c r="E15" s="190">
        <v>0</v>
      </c>
      <c r="F15" s="189">
        <v>0</v>
      </c>
      <c r="G15" s="189">
        <v>0</v>
      </c>
      <c r="H15" s="191">
        <v>0</v>
      </c>
    </row>
    <row r="16" spans="1:8" ht="15" customHeight="1" x14ac:dyDescent="0.25">
      <c r="A16" s="157"/>
      <c r="B16" s="156" t="s">
        <v>437</v>
      </c>
      <c r="C16" s="188">
        <v>192610</v>
      </c>
      <c r="D16" s="189">
        <v>0</v>
      </c>
      <c r="E16" s="190">
        <v>192610</v>
      </c>
      <c r="F16" s="189">
        <v>0</v>
      </c>
      <c r="G16" s="189">
        <v>0</v>
      </c>
      <c r="H16" s="191">
        <v>192610</v>
      </c>
    </row>
    <row r="17" spans="1:9" ht="15" customHeight="1" x14ac:dyDescent="0.25">
      <c r="A17" s="349" t="s">
        <v>438</v>
      </c>
      <c r="B17" s="350"/>
      <c r="C17" s="192">
        <f>C18+C19+C20+C21+C22+C23+C24+C25+C26</f>
        <v>3412913</v>
      </c>
      <c r="D17" s="192">
        <f t="shared" ref="D17:H17" si="1">D18+D19+D20+D21+D22+D23+D24+D25+D26</f>
        <v>449221.97</v>
      </c>
      <c r="E17" s="192">
        <f t="shared" si="1"/>
        <v>3862134.97</v>
      </c>
      <c r="F17" s="192">
        <f t="shared" si="1"/>
        <v>788390.28999999992</v>
      </c>
      <c r="G17" s="192">
        <f t="shared" si="1"/>
        <v>677187.84</v>
      </c>
      <c r="H17" s="192">
        <f t="shared" si="1"/>
        <v>3073744.6799999997</v>
      </c>
      <c r="I17" s="187"/>
    </row>
    <row r="18" spans="1:9" ht="24" x14ac:dyDescent="0.25">
      <c r="A18" s="157"/>
      <c r="B18" s="156" t="s">
        <v>439</v>
      </c>
      <c r="C18" s="188">
        <v>1820760</v>
      </c>
      <c r="D18" s="188">
        <v>290421.96999999997</v>
      </c>
      <c r="E18" s="204">
        <v>2111181.9700000002</v>
      </c>
      <c r="F18" s="189">
        <v>432458.88</v>
      </c>
      <c r="G18" s="189">
        <v>328746.18</v>
      </c>
      <c r="H18" s="191">
        <v>1678723.09</v>
      </c>
    </row>
    <row r="19" spans="1:9" x14ac:dyDescent="0.25">
      <c r="A19" s="157"/>
      <c r="B19" s="156" t="s">
        <v>440</v>
      </c>
      <c r="C19" s="188">
        <v>316443</v>
      </c>
      <c r="D19" s="189">
        <v>0</v>
      </c>
      <c r="E19" s="205">
        <v>316443</v>
      </c>
      <c r="F19" s="189">
        <v>81029.289999999994</v>
      </c>
      <c r="G19" s="189">
        <v>76415.289999999994</v>
      </c>
      <c r="H19" s="191">
        <v>235413.71</v>
      </c>
    </row>
    <row r="20" spans="1:9" x14ac:dyDescent="0.25">
      <c r="A20" s="157"/>
      <c r="B20" s="156" t="s">
        <v>441</v>
      </c>
      <c r="C20" s="188">
        <v>0</v>
      </c>
      <c r="D20" s="189">
        <v>0</v>
      </c>
      <c r="E20" s="206">
        <v>0</v>
      </c>
      <c r="F20" s="191">
        <v>0</v>
      </c>
      <c r="G20" s="189">
        <v>0</v>
      </c>
      <c r="H20" s="191">
        <v>0</v>
      </c>
    </row>
    <row r="21" spans="1:9" x14ac:dyDescent="0.25">
      <c r="A21" s="157"/>
      <c r="B21" s="156" t="s">
        <v>442</v>
      </c>
      <c r="C21" s="188">
        <v>8214</v>
      </c>
      <c r="D21" s="188">
        <v>0</v>
      </c>
      <c r="E21" s="207">
        <v>8214</v>
      </c>
      <c r="F21" s="191">
        <v>0</v>
      </c>
      <c r="G21" s="189">
        <v>0</v>
      </c>
      <c r="H21" s="191">
        <v>8214</v>
      </c>
    </row>
    <row r="22" spans="1:9" x14ac:dyDescent="0.25">
      <c r="A22" s="157"/>
      <c r="B22" s="156" t="s">
        <v>524</v>
      </c>
      <c r="C22" s="188">
        <v>0</v>
      </c>
      <c r="D22" s="189">
        <v>0</v>
      </c>
      <c r="E22" s="208">
        <v>0</v>
      </c>
      <c r="F22" s="189">
        <v>0</v>
      </c>
      <c r="G22" s="189">
        <v>0</v>
      </c>
      <c r="H22" s="191">
        <v>0</v>
      </c>
    </row>
    <row r="23" spans="1:9" x14ac:dyDescent="0.25">
      <c r="A23" s="157"/>
      <c r="B23" s="156" t="s">
        <v>443</v>
      </c>
      <c r="C23" s="188">
        <v>854403</v>
      </c>
      <c r="D23" s="188">
        <v>100000</v>
      </c>
      <c r="E23" s="209">
        <v>954403</v>
      </c>
      <c r="F23" s="189">
        <v>231000</v>
      </c>
      <c r="G23" s="189">
        <v>231000</v>
      </c>
      <c r="H23" s="191">
        <v>723403</v>
      </c>
    </row>
    <row r="24" spans="1:9" x14ac:dyDescent="0.25">
      <c r="A24" s="157"/>
      <c r="B24" t="s">
        <v>444</v>
      </c>
      <c r="C24" s="188">
        <v>215750</v>
      </c>
      <c r="D24" s="188">
        <v>0</v>
      </c>
      <c r="E24" s="209">
        <v>215750</v>
      </c>
      <c r="F24" s="189">
        <v>16571.64</v>
      </c>
      <c r="G24" s="189">
        <v>16571.64</v>
      </c>
      <c r="H24" s="191">
        <v>199178.36</v>
      </c>
    </row>
    <row r="25" spans="1:9" x14ac:dyDescent="0.25">
      <c r="A25" s="157"/>
      <c r="B25" s="156" t="s">
        <v>445</v>
      </c>
      <c r="C25" s="188">
        <v>0</v>
      </c>
      <c r="D25" s="188">
        <v>0</v>
      </c>
      <c r="E25" s="206">
        <v>0</v>
      </c>
      <c r="F25" s="191">
        <v>0</v>
      </c>
      <c r="G25" s="189">
        <v>0</v>
      </c>
      <c r="H25" s="191">
        <v>0</v>
      </c>
    </row>
    <row r="26" spans="1:9" x14ac:dyDescent="0.25">
      <c r="A26" s="157"/>
      <c r="B26" t="s">
        <v>446</v>
      </c>
      <c r="C26" s="188">
        <v>197343</v>
      </c>
      <c r="D26" s="189">
        <v>58800</v>
      </c>
      <c r="E26" s="205">
        <v>256143</v>
      </c>
      <c r="F26" s="189">
        <v>27330.48</v>
      </c>
      <c r="G26" s="189">
        <v>24454.73</v>
      </c>
      <c r="H26" s="191">
        <v>228812.52</v>
      </c>
    </row>
    <row r="27" spans="1:9" ht="15" customHeight="1" x14ac:dyDescent="0.25">
      <c r="A27" s="349" t="s">
        <v>447</v>
      </c>
      <c r="B27" s="350"/>
      <c r="C27" s="192">
        <f t="shared" ref="C27:H27" si="2">C28+C29+C30+C31+C32+C33+C34+C35+C36</f>
        <v>7226650</v>
      </c>
      <c r="D27" s="192">
        <f t="shared" si="2"/>
        <v>1683115.48</v>
      </c>
      <c r="E27" s="192">
        <f t="shared" si="2"/>
        <v>8909765.4800000004</v>
      </c>
      <c r="F27" s="192">
        <f t="shared" si="2"/>
        <v>1056575.49</v>
      </c>
      <c r="G27" s="192">
        <f t="shared" si="2"/>
        <v>804519.82000000007</v>
      </c>
      <c r="H27" s="192">
        <f t="shared" si="2"/>
        <v>7853189.9899999993</v>
      </c>
      <c r="I27" s="187"/>
    </row>
    <row r="28" spans="1:9" x14ac:dyDescent="0.25">
      <c r="A28" s="157"/>
      <c r="B28" s="156" t="s">
        <v>448</v>
      </c>
      <c r="C28" s="188">
        <v>1176241</v>
      </c>
      <c r="D28" s="189">
        <v>0</v>
      </c>
      <c r="E28" s="190">
        <v>1176241</v>
      </c>
      <c r="F28" s="189">
        <v>166933.07</v>
      </c>
      <c r="G28" s="189">
        <v>152369.26999999999</v>
      </c>
      <c r="H28" s="191">
        <v>1009307.93</v>
      </c>
    </row>
    <row r="29" spans="1:9" x14ac:dyDescent="0.25">
      <c r="A29" s="157"/>
      <c r="B29" s="156" t="s">
        <v>449</v>
      </c>
      <c r="C29" s="188">
        <v>174900</v>
      </c>
      <c r="D29" s="189">
        <v>0</v>
      </c>
      <c r="E29" s="190">
        <v>174900</v>
      </c>
      <c r="F29" s="189">
        <v>287598.28999999998</v>
      </c>
      <c r="G29" s="189">
        <v>56767.57</v>
      </c>
      <c r="H29" s="191">
        <v>-112698.29</v>
      </c>
    </row>
    <row r="30" spans="1:9" x14ac:dyDescent="0.25">
      <c r="A30" s="157"/>
      <c r="B30" s="156" t="s">
        <v>450</v>
      </c>
      <c r="C30" s="188">
        <v>3929558.63</v>
      </c>
      <c r="D30" s="189">
        <v>454214.07</v>
      </c>
      <c r="E30" s="190">
        <v>4383772.7</v>
      </c>
      <c r="F30" s="189">
        <v>47801.98</v>
      </c>
      <c r="G30" s="189">
        <v>47801.98</v>
      </c>
      <c r="H30" s="191">
        <v>4335970.72</v>
      </c>
    </row>
    <row r="31" spans="1:9" x14ac:dyDescent="0.25">
      <c r="A31" s="157"/>
      <c r="B31" s="156" t="s">
        <v>451</v>
      </c>
      <c r="C31" s="188">
        <v>206400</v>
      </c>
      <c r="D31" s="189">
        <v>0</v>
      </c>
      <c r="E31" s="190">
        <v>206400</v>
      </c>
      <c r="F31" s="189">
        <v>19136.150000000001</v>
      </c>
      <c r="G31" s="189">
        <v>19136.150000000001</v>
      </c>
      <c r="H31" s="191">
        <v>187263.85</v>
      </c>
    </row>
    <row r="32" spans="1:9" x14ac:dyDescent="0.25">
      <c r="A32" s="157"/>
      <c r="B32" s="156" t="s">
        <v>452</v>
      </c>
      <c r="C32" s="188">
        <v>548535</v>
      </c>
      <c r="D32" s="189">
        <v>47027.78</v>
      </c>
      <c r="E32" s="190">
        <v>595562.78</v>
      </c>
      <c r="F32" s="189">
        <v>88120.01</v>
      </c>
      <c r="G32" s="189">
        <v>82758.86</v>
      </c>
      <c r="H32" s="191">
        <v>507442.77</v>
      </c>
    </row>
    <row r="33" spans="1:8" ht="15.75" thickBot="1" x14ac:dyDescent="0.3">
      <c r="A33" s="157"/>
      <c r="B33" s="159" t="s">
        <v>453</v>
      </c>
      <c r="C33" s="210">
        <v>273410</v>
      </c>
      <c r="D33" s="211">
        <v>0</v>
      </c>
      <c r="E33" s="212">
        <v>273410</v>
      </c>
      <c r="F33" s="211">
        <v>0</v>
      </c>
      <c r="G33" s="211">
        <v>0</v>
      </c>
      <c r="H33" s="198">
        <v>273410</v>
      </c>
    </row>
    <row r="34" spans="1:8" x14ac:dyDescent="0.25">
      <c r="A34" s="172"/>
      <c r="B34" s="173" t="s">
        <v>454</v>
      </c>
      <c r="C34" s="213">
        <v>396000</v>
      </c>
      <c r="D34" s="214">
        <v>0</v>
      </c>
      <c r="E34" s="215">
        <v>396000</v>
      </c>
      <c r="F34" s="214">
        <v>36212.01</v>
      </c>
      <c r="G34" s="214">
        <v>36212.01</v>
      </c>
      <c r="H34" s="216">
        <v>359787.99</v>
      </c>
    </row>
    <row r="35" spans="1:8" x14ac:dyDescent="0.25">
      <c r="A35" s="157"/>
      <c r="B35" s="156" t="s">
        <v>455</v>
      </c>
      <c r="C35" s="188">
        <v>445000</v>
      </c>
      <c r="D35" s="189">
        <v>0</v>
      </c>
      <c r="E35" s="190">
        <v>445000</v>
      </c>
      <c r="F35" s="189">
        <v>44519.97</v>
      </c>
      <c r="G35" s="189">
        <v>43219.97</v>
      </c>
      <c r="H35" s="191">
        <v>400480.03</v>
      </c>
    </row>
    <row r="36" spans="1:8" ht="15" customHeight="1" x14ac:dyDescent="0.25">
      <c r="A36" s="157"/>
      <c r="B36" s="156" t="s">
        <v>456</v>
      </c>
      <c r="C36" s="188">
        <v>76605.37</v>
      </c>
      <c r="D36" s="189">
        <v>1181873.6299999999</v>
      </c>
      <c r="E36" s="190">
        <v>1258479</v>
      </c>
      <c r="F36" s="189">
        <v>366254.01</v>
      </c>
      <c r="G36" s="189">
        <v>366254.01</v>
      </c>
      <c r="H36" s="191">
        <v>892224.99</v>
      </c>
    </row>
    <row r="37" spans="1:8" ht="15" customHeight="1" x14ac:dyDescent="0.25">
      <c r="A37" s="349" t="s">
        <v>457</v>
      </c>
      <c r="B37" s="350"/>
      <c r="C37" s="192">
        <f>C38+C39+C40+C41+C42+C43+C44+C45+C46</f>
        <v>64117709</v>
      </c>
      <c r="D37" s="192">
        <f t="shared" ref="D37:H37" si="3">D38+D39+D40+D41+D42+D43+D44+D45+D46</f>
        <v>0</v>
      </c>
      <c r="E37" s="192">
        <f t="shared" si="3"/>
        <v>64117709</v>
      </c>
      <c r="F37" s="192">
        <f t="shared" si="3"/>
        <v>15965476</v>
      </c>
      <c r="G37" s="192">
        <f t="shared" si="3"/>
        <v>15965476</v>
      </c>
      <c r="H37" s="192">
        <f t="shared" si="3"/>
        <v>48152233</v>
      </c>
    </row>
    <row r="38" spans="1:8" x14ac:dyDescent="0.25">
      <c r="A38" s="157"/>
      <c r="B38" s="156" t="s">
        <v>458</v>
      </c>
      <c r="C38" s="188">
        <v>63952509</v>
      </c>
      <c r="D38" s="189">
        <v>0</v>
      </c>
      <c r="E38" s="190">
        <v>63952509</v>
      </c>
      <c r="F38" s="189">
        <v>15965476</v>
      </c>
      <c r="G38" s="189">
        <v>15965476</v>
      </c>
      <c r="H38" s="191">
        <v>47987033</v>
      </c>
    </row>
    <row r="39" spans="1:8" x14ac:dyDescent="0.25">
      <c r="A39" s="157"/>
      <c r="B39" s="156" t="s">
        <v>459</v>
      </c>
      <c r="C39" s="188">
        <v>0</v>
      </c>
      <c r="D39" s="189">
        <v>0</v>
      </c>
      <c r="E39" s="190">
        <v>0</v>
      </c>
      <c r="F39" s="189">
        <v>0</v>
      </c>
      <c r="G39" s="189">
        <v>0</v>
      </c>
      <c r="H39" s="191">
        <v>0</v>
      </c>
    </row>
    <row r="40" spans="1:8" x14ac:dyDescent="0.25">
      <c r="A40" s="157"/>
      <c r="B40" s="156" t="s">
        <v>460</v>
      </c>
      <c r="C40" s="188">
        <v>0</v>
      </c>
      <c r="D40" s="189">
        <v>0</v>
      </c>
      <c r="E40" s="190">
        <v>0</v>
      </c>
      <c r="F40" s="189">
        <v>0</v>
      </c>
      <c r="G40" s="189">
        <v>0</v>
      </c>
      <c r="H40" s="191">
        <v>0</v>
      </c>
    </row>
    <row r="41" spans="1:8" x14ac:dyDescent="0.25">
      <c r="A41" s="157"/>
      <c r="B41" s="156" t="s">
        <v>461</v>
      </c>
      <c r="C41" s="188">
        <v>165200</v>
      </c>
      <c r="D41" s="189">
        <v>0</v>
      </c>
      <c r="E41" s="190">
        <v>165200</v>
      </c>
      <c r="F41" s="189">
        <v>0</v>
      </c>
      <c r="G41" s="189">
        <v>0</v>
      </c>
      <c r="H41" s="191">
        <v>165200</v>
      </c>
    </row>
    <row r="42" spans="1:8" x14ac:dyDescent="0.25">
      <c r="A42" s="157"/>
      <c r="B42" s="156" t="s">
        <v>462</v>
      </c>
      <c r="C42" s="188">
        <v>0</v>
      </c>
      <c r="D42" s="189">
        <v>0</v>
      </c>
      <c r="E42" s="190">
        <v>0</v>
      </c>
      <c r="F42" s="189">
        <v>0</v>
      </c>
      <c r="G42" s="189">
        <v>0</v>
      </c>
      <c r="H42" s="191">
        <v>0</v>
      </c>
    </row>
    <row r="43" spans="1:8" x14ac:dyDescent="0.25">
      <c r="A43" s="157"/>
      <c r="B43" s="156" t="s">
        <v>463</v>
      </c>
      <c r="C43" s="188">
        <v>0</v>
      </c>
      <c r="D43" s="189">
        <v>0</v>
      </c>
      <c r="E43" s="190">
        <v>0</v>
      </c>
      <c r="F43" s="189">
        <v>0</v>
      </c>
      <c r="G43" s="189">
        <v>0</v>
      </c>
      <c r="H43" s="191">
        <v>0</v>
      </c>
    </row>
    <row r="44" spans="1:8" x14ac:dyDescent="0.25">
      <c r="A44" s="157"/>
      <c r="B44" s="156" t="s">
        <v>464</v>
      </c>
      <c r="C44" s="188">
        <v>0</v>
      </c>
      <c r="D44" s="189">
        <v>0</v>
      </c>
      <c r="E44" s="190">
        <v>0</v>
      </c>
      <c r="F44" s="189">
        <v>0</v>
      </c>
      <c r="G44" s="189">
        <v>0</v>
      </c>
      <c r="H44" s="191">
        <v>0</v>
      </c>
    </row>
    <row r="45" spans="1:8" x14ac:dyDescent="0.25">
      <c r="A45" s="157"/>
      <c r="B45" s="156" t="s">
        <v>465</v>
      </c>
      <c r="C45" s="188">
        <v>0</v>
      </c>
      <c r="D45" s="189">
        <v>0</v>
      </c>
      <c r="E45" s="190">
        <v>0</v>
      </c>
      <c r="F45" s="189">
        <v>0</v>
      </c>
      <c r="G45" s="189">
        <v>0</v>
      </c>
      <c r="H45" s="191">
        <v>0</v>
      </c>
    </row>
    <row r="46" spans="1:8" ht="15" customHeight="1" x14ac:dyDescent="0.25">
      <c r="A46" s="157"/>
      <c r="B46" s="156" t="s">
        <v>466</v>
      </c>
      <c r="C46" s="188">
        <v>0</v>
      </c>
      <c r="D46" s="189">
        <v>0</v>
      </c>
      <c r="E46" s="190">
        <v>0</v>
      </c>
      <c r="F46" s="189">
        <v>0</v>
      </c>
      <c r="G46" s="189">
        <v>0</v>
      </c>
      <c r="H46" s="191">
        <v>0</v>
      </c>
    </row>
    <row r="47" spans="1:8" ht="15" customHeight="1" x14ac:dyDescent="0.25">
      <c r="A47" s="349" t="s">
        <v>467</v>
      </c>
      <c r="B47" s="350"/>
      <c r="C47" s="186">
        <f>C48+C49+C50+C51+C52+C53+C54+C55+C56</f>
        <v>1110444</v>
      </c>
      <c r="D47" s="186">
        <f t="shared" ref="D47:H47" si="4">D48+D49+D50+D51+D52+D53+D54+D55+D56</f>
        <v>1650392.08</v>
      </c>
      <c r="E47" s="186">
        <f t="shared" si="4"/>
        <v>2760836.08</v>
      </c>
      <c r="F47" s="186">
        <f t="shared" si="4"/>
        <v>1444500</v>
      </c>
      <c r="G47" s="186">
        <f t="shared" si="4"/>
        <v>1444500</v>
      </c>
      <c r="H47" s="186">
        <f t="shared" si="4"/>
        <v>1316336.08</v>
      </c>
    </row>
    <row r="48" spans="1:8" x14ac:dyDescent="0.25">
      <c r="A48" s="157"/>
      <c r="B48" s="156" t="s">
        <v>468</v>
      </c>
      <c r="C48" s="188">
        <v>1001714</v>
      </c>
      <c r="D48" s="189">
        <v>5197.08</v>
      </c>
      <c r="E48" s="190">
        <v>1006911.08</v>
      </c>
      <c r="F48" s="189">
        <v>0</v>
      </c>
      <c r="G48" s="189">
        <v>0</v>
      </c>
      <c r="H48" s="191">
        <v>1006911.08</v>
      </c>
    </row>
    <row r="49" spans="1:8" x14ac:dyDescent="0.25">
      <c r="A49" s="157"/>
      <c r="B49" s="156" t="s">
        <v>469</v>
      </c>
      <c r="C49" s="188">
        <v>55330</v>
      </c>
      <c r="D49" s="189">
        <v>0</v>
      </c>
      <c r="E49" s="190">
        <v>55330</v>
      </c>
      <c r="F49" s="189">
        <v>0</v>
      </c>
      <c r="G49" s="189">
        <v>0</v>
      </c>
      <c r="H49" s="191">
        <v>55330</v>
      </c>
    </row>
    <row r="50" spans="1:8" x14ac:dyDescent="0.25">
      <c r="A50" s="157"/>
      <c r="B50" s="156" t="s">
        <v>470</v>
      </c>
      <c r="C50" s="188">
        <v>0</v>
      </c>
      <c r="D50" s="189">
        <v>0</v>
      </c>
      <c r="E50" s="190">
        <v>0</v>
      </c>
      <c r="F50" s="189">
        <v>0</v>
      </c>
      <c r="G50" s="189">
        <v>0</v>
      </c>
      <c r="H50" s="191">
        <v>0</v>
      </c>
    </row>
    <row r="51" spans="1:8" x14ac:dyDescent="0.25">
      <c r="A51" s="157"/>
      <c r="B51" s="156" t="s">
        <v>471</v>
      </c>
      <c r="C51" s="188">
        <v>0</v>
      </c>
      <c r="D51" s="189">
        <v>1645195</v>
      </c>
      <c r="E51" s="190">
        <v>1645195</v>
      </c>
      <c r="F51" s="189">
        <v>1444500</v>
      </c>
      <c r="G51" s="189">
        <v>1444500</v>
      </c>
      <c r="H51" s="191">
        <v>200695</v>
      </c>
    </row>
    <row r="52" spans="1:8" x14ac:dyDescent="0.25">
      <c r="A52" s="157"/>
      <c r="B52" s="156" t="s">
        <v>472</v>
      </c>
      <c r="C52" s="188">
        <v>0</v>
      </c>
      <c r="D52" s="189">
        <v>0</v>
      </c>
      <c r="E52" s="190">
        <v>0</v>
      </c>
      <c r="F52" s="189">
        <v>0</v>
      </c>
      <c r="G52" s="189">
        <v>0</v>
      </c>
      <c r="H52" s="191">
        <v>0</v>
      </c>
    </row>
    <row r="53" spans="1:8" x14ac:dyDescent="0.25">
      <c r="A53" s="157"/>
      <c r="B53" s="156" t="s">
        <v>473</v>
      </c>
      <c r="C53" s="188">
        <v>0</v>
      </c>
      <c r="D53" s="189">
        <v>0</v>
      </c>
      <c r="E53" s="190">
        <v>0</v>
      </c>
      <c r="F53" s="189">
        <v>0</v>
      </c>
      <c r="G53" s="189">
        <v>0</v>
      </c>
      <c r="H53" s="191">
        <v>0</v>
      </c>
    </row>
    <row r="54" spans="1:8" x14ac:dyDescent="0.25">
      <c r="A54" s="157"/>
      <c r="B54" s="156" t="s">
        <v>474</v>
      </c>
      <c r="C54" s="188">
        <v>0</v>
      </c>
      <c r="D54" s="189">
        <v>0</v>
      </c>
      <c r="E54" s="190">
        <v>0</v>
      </c>
      <c r="F54" s="189">
        <v>0</v>
      </c>
      <c r="G54" s="189">
        <v>0</v>
      </c>
      <c r="H54" s="191">
        <v>0</v>
      </c>
    </row>
    <row r="55" spans="1:8" x14ac:dyDescent="0.25">
      <c r="A55" s="157"/>
      <c r="B55" s="156" t="s">
        <v>475</v>
      </c>
      <c r="C55" s="188">
        <v>0</v>
      </c>
      <c r="D55" s="189">
        <v>0</v>
      </c>
      <c r="E55" s="190">
        <v>0</v>
      </c>
      <c r="F55" s="189">
        <v>0</v>
      </c>
      <c r="G55" s="189">
        <v>0</v>
      </c>
      <c r="H55" s="191">
        <v>0</v>
      </c>
    </row>
    <row r="56" spans="1:8" ht="15" customHeight="1" x14ac:dyDescent="0.25">
      <c r="A56" s="157"/>
      <c r="B56" s="156" t="s">
        <v>476</v>
      </c>
      <c r="C56" s="188">
        <v>53400</v>
      </c>
      <c r="D56" s="189">
        <v>0</v>
      </c>
      <c r="E56" s="190">
        <v>53400</v>
      </c>
      <c r="F56" s="189">
        <v>0</v>
      </c>
      <c r="G56" s="189">
        <v>0</v>
      </c>
      <c r="H56" s="191">
        <v>53400</v>
      </c>
    </row>
    <row r="57" spans="1:8" ht="15" customHeight="1" x14ac:dyDescent="0.25">
      <c r="A57" s="349" t="s">
        <v>477</v>
      </c>
      <c r="B57" s="350"/>
      <c r="C57" s="192">
        <v>0</v>
      </c>
      <c r="D57" s="193">
        <v>0</v>
      </c>
      <c r="E57" s="194">
        <v>0</v>
      </c>
      <c r="F57" s="193">
        <v>0</v>
      </c>
      <c r="G57" s="193">
        <v>0</v>
      </c>
      <c r="H57" s="191">
        <v>0</v>
      </c>
    </row>
    <row r="58" spans="1:8" x14ac:dyDescent="0.25">
      <c r="A58" s="157"/>
      <c r="B58" s="156" t="s">
        <v>478</v>
      </c>
      <c r="C58" s="188">
        <v>0</v>
      </c>
      <c r="D58" s="189">
        <v>0</v>
      </c>
      <c r="E58" s="190">
        <v>0</v>
      </c>
      <c r="F58" s="189">
        <v>0</v>
      </c>
      <c r="G58" s="189">
        <v>0</v>
      </c>
      <c r="H58" s="191">
        <v>0</v>
      </c>
    </row>
    <row r="59" spans="1:8" x14ac:dyDescent="0.25">
      <c r="A59" s="157"/>
      <c r="B59" s="156" t="s">
        <v>479</v>
      </c>
      <c r="C59" s="188">
        <v>0</v>
      </c>
      <c r="D59" s="189">
        <v>0</v>
      </c>
      <c r="E59" s="190">
        <v>0</v>
      </c>
      <c r="F59" s="189">
        <v>0</v>
      </c>
      <c r="G59" s="189">
        <v>0</v>
      </c>
      <c r="H59" s="191">
        <v>0</v>
      </c>
    </row>
    <row r="60" spans="1:8" ht="15" customHeight="1" x14ac:dyDescent="0.25">
      <c r="A60" s="157"/>
      <c r="B60" s="156" t="s">
        <v>480</v>
      </c>
      <c r="C60" s="188">
        <v>0</v>
      </c>
      <c r="D60" s="189">
        <v>0</v>
      </c>
      <c r="E60" s="190">
        <v>0</v>
      </c>
      <c r="F60" s="189">
        <v>0</v>
      </c>
      <c r="G60" s="189">
        <v>0</v>
      </c>
      <c r="H60" s="191">
        <v>0</v>
      </c>
    </row>
    <row r="61" spans="1:8" ht="15" customHeight="1" thickBot="1" x14ac:dyDescent="0.3">
      <c r="A61" s="351" t="s">
        <v>481</v>
      </c>
      <c r="B61" s="352"/>
      <c r="C61" s="195">
        <v>0</v>
      </c>
      <c r="D61" s="196">
        <v>0</v>
      </c>
      <c r="E61" s="197">
        <v>0</v>
      </c>
      <c r="F61" s="196">
        <v>0</v>
      </c>
      <c r="G61" s="196">
        <v>0</v>
      </c>
      <c r="H61" s="198">
        <v>0</v>
      </c>
    </row>
    <row r="62" spans="1:8" x14ac:dyDescent="0.25">
      <c r="A62" s="157"/>
      <c r="B62" s="156" t="s">
        <v>482</v>
      </c>
      <c r="C62" s="188">
        <v>0</v>
      </c>
      <c r="D62" s="189">
        <v>0</v>
      </c>
      <c r="E62" s="190">
        <v>0</v>
      </c>
      <c r="F62" s="189">
        <v>0</v>
      </c>
      <c r="G62" s="189">
        <v>0</v>
      </c>
      <c r="H62" s="191">
        <v>0</v>
      </c>
    </row>
    <row r="63" spans="1:8" x14ac:dyDescent="0.25">
      <c r="A63" s="157"/>
      <c r="B63" s="156" t="s">
        <v>483</v>
      </c>
      <c r="C63" s="188">
        <v>0</v>
      </c>
      <c r="D63" s="189">
        <v>0</v>
      </c>
      <c r="E63" s="190">
        <v>0</v>
      </c>
      <c r="F63" s="189">
        <v>0</v>
      </c>
      <c r="G63" s="189">
        <v>0</v>
      </c>
      <c r="H63" s="191">
        <v>0</v>
      </c>
    </row>
    <row r="64" spans="1:8" x14ac:dyDescent="0.25">
      <c r="A64" s="157"/>
      <c r="B64" s="156" t="s">
        <v>484</v>
      </c>
      <c r="C64" s="188">
        <v>0</v>
      </c>
      <c r="D64" s="189">
        <v>0</v>
      </c>
      <c r="E64" s="190">
        <v>0</v>
      </c>
      <c r="F64" s="189">
        <v>0</v>
      </c>
      <c r="G64" s="189">
        <v>0</v>
      </c>
      <c r="H64" s="191">
        <v>0</v>
      </c>
    </row>
    <row r="65" spans="1:8" x14ac:dyDescent="0.25">
      <c r="A65" s="157"/>
      <c r="B65" s="156" t="s">
        <v>485</v>
      </c>
      <c r="C65" s="188">
        <v>0</v>
      </c>
      <c r="D65" s="189">
        <v>0</v>
      </c>
      <c r="E65" s="190">
        <v>0</v>
      </c>
      <c r="F65" s="189">
        <v>0</v>
      </c>
      <c r="G65" s="189">
        <v>0</v>
      </c>
      <c r="H65" s="191">
        <v>0</v>
      </c>
    </row>
    <row r="66" spans="1:8" x14ac:dyDescent="0.25">
      <c r="A66" s="157"/>
      <c r="B66" s="156" t="s">
        <v>486</v>
      </c>
      <c r="C66" s="188">
        <v>0</v>
      </c>
      <c r="D66" s="189">
        <v>0</v>
      </c>
      <c r="E66" s="190">
        <v>0</v>
      </c>
      <c r="F66" s="189">
        <v>0</v>
      </c>
      <c r="G66" s="189">
        <v>0</v>
      </c>
      <c r="H66" s="191">
        <v>0</v>
      </c>
    </row>
    <row r="67" spans="1:8" x14ac:dyDescent="0.25">
      <c r="A67" s="157"/>
      <c r="B67" s="156" t="s">
        <v>487</v>
      </c>
      <c r="C67" s="188">
        <v>0</v>
      </c>
      <c r="D67" s="189">
        <v>0</v>
      </c>
      <c r="E67" s="190">
        <v>0</v>
      </c>
      <c r="F67" s="189">
        <v>0</v>
      </c>
      <c r="G67" s="189">
        <v>0</v>
      </c>
      <c r="H67" s="191">
        <v>0</v>
      </c>
    </row>
    <row r="68" spans="1:8" ht="15" customHeight="1" x14ac:dyDescent="0.25">
      <c r="A68" s="157"/>
      <c r="B68" s="156" t="s">
        <v>488</v>
      </c>
      <c r="C68" s="188">
        <v>0</v>
      </c>
      <c r="D68" s="189">
        <v>0</v>
      </c>
      <c r="E68" s="190">
        <v>0</v>
      </c>
      <c r="F68" s="189">
        <v>0</v>
      </c>
      <c r="G68" s="189">
        <v>0</v>
      </c>
      <c r="H68" s="191">
        <v>0</v>
      </c>
    </row>
    <row r="69" spans="1:8" ht="15" customHeight="1" x14ac:dyDescent="0.25">
      <c r="A69" s="349" t="s">
        <v>489</v>
      </c>
      <c r="B69" s="350"/>
      <c r="C69" s="192">
        <v>0</v>
      </c>
      <c r="D69" s="193">
        <v>0</v>
      </c>
      <c r="E69" s="194">
        <v>0</v>
      </c>
      <c r="F69" s="193">
        <v>0</v>
      </c>
      <c r="G69" s="193">
        <v>0</v>
      </c>
      <c r="H69" s="191">
        <v>0</v>
      </c>
    </row>
    <row r="70" spans="1:8" x14ac:dyDescent="0.25">
      <c r="A70" s="157"/>
      <c r="B70" s="156" t="s">
        <v>490</v>
      </c>
      <c r="C70" s="188">
        <v>0</v>
      </c>
      <c r="D70" s="189">
        <v>0</v>
      </c>
      <c r="E70" s="190">
        <v>0</v>
      </c>
      <c r="F70" s="189">
        <v>0</v>
      </c>
      <c r="G70" s="189">
        <v>0</v>
      </c>
      <c r="H70" s="191">
        <v>0</v>
      </c>
    </row>
    <row r="71" spans="1:8" x14ac:dyDescent="0.25">
      <c r="A71" s="157"/>
      <c r="B71" s="156" t="s">
        <v>491</v>
      </c>
      <c r="C71" s="188">
        <v>0</v>
      </c>
      <c r="D71" s="189">
        <v>0</v>
      </c>
      <c r="E71" s="190">
        <v>0</v>
      </c>
      <c r="F71" s="189">
        <v>0</v>
      </c>
      <c r="G71" s="189">
        <v>0</v>
      </c>
      <c r="H71" s="191">
        <v>0</v>
      </c>
    </row>
    <row r="72" spans="1:8" ht="15" customHeight="1" x14ac:dyDescent="0.25">
      <c r="A72" s="157"/>
      <c r="B72" s="156" t="s">
        <v>492</v>
      </c>
      <c r="C72" s="188">
        <v>0</v>
      </c>
      <c r="D72" s="189">
        <v>0</v>
      </c>
      <c r="E72" s="190">
        <v>0</v>
      </c>
      <c r="F72" s="189">
        <v>0</v>
      </c>
      <c r="G72" s="189">
        <v>0</v>
      </c>
      <c r="H72" s="191">
        <v>0</v>
      </c>
    </row>
    <row r="73" spans="1:8" ht="15" customHeight="1" x14ac:dyDescent="0.25">
      <c r="A73" s="349" t="s">
        <v>493</v>
      </c>
      <c r="B73" s="350"/>
      <c r="C73" s="192">
        <v>0</v>
      </c>
      <c r="D73" s="193">
        <v>0</v>
      </c>
      <c r="E73" s="194">
        <v>0</v>
      </c>
      <c r="F73" s="193">
        <v>0</v>
      </c>
      <c r="G73" s="193">
        <v>0</v>
      </c>
      <c r="H73" s="191">
        <v>0</v>
      </c>
    </row>
    <row r="74" spans="1:8" x14ac:dyDescent="0.25">
      <c r="A74" s="157"/>
      <c r="B74" s="156" t="s">
        <v>494</v>
      </c>
      <c r="C74" s="188">
        <v>0</v>
      </c>
      <c r="D74" s="189">
        <v>0</v>
      </c>
      <c r="E74" s="190">
        <v>0</v>
      </c>
      <c r="F74" s="189">
        <v>0</v>
      </c>
      <c r="G74" s="189">
        <v>0</v>
      </c>
      <c r="H74" s="191">
        <v>0</v>
      </c>
    </row>
    <row r="75" spans="1:8" x14ac:dyDescent="0.25">
      <c r="A75" s="157"/>
      <c r="B75" s="156" t="s">
        <v>495</v>
      </c>
      <c r="C75" s="188">
        <v>0</v>
      </c>
      <c r="D75" s="189">
        <v>0</v>
      </c>
      <c r="E75" s="190">
        <v>0</v>
      </c>
      <c r="F75" s="189">
        <v>0</v>
      </c>
      <c r="G75" s="189">
        <v>0</v>
      </c>
      <c r="H75" s="191">
        <v>0</v>
      </c>
    </row>
    <row r="76" spans="1:8" x14ac:dyDescent="0.25">
      <c r="A76" s="157"/>
      <c r="B76" s="156" t="s">
        <v>496</v>
      </c>
      <c r="C76" s="188">
        <v>0</v>
      </c>
      <c r="D76" s="189">
        <v>0</v>
      </c>
      <c r="E76" s="190">
        <v>0</v>
      </c>
      <c r="F76" s="189">
        <v>0</v>
      </c>
      <c r="G76" s="189">
        <v>0</v>
      </c>
      <c r="H76" s="191">
        <v>0</v>
      </c>
    </row>
    <row r="77" spans="1:8" x14ac:dyDescent="0.25">
      <c r="A77" s="157"/>
      <c r="B77" s="156" t="s">
        <v>497</v>
      </c>
      <c r="C77" s="188">
        <v>0</v>
      </c>
      <c r="D77" s="189">
        <v>0</v>
      </c>
      <c r="E77" s="190">
        <v>0</v>
      </c>
      <c r="F77" s="189">
        <v>0</v>
      </c>
      <c r="G77" s="189">
        <v>0</v>
      </c>
      <c r="H77" s="191">
        <v>0</v>
      </c>
    </row>
    <row r="78" spans="1:8" x14ac:dyDescent="0.25">
      <c r="A78" s="157"/>
      <c r="B78" s="156" t="s">
        <v>498</v>
      </c>
      <c r="C78" s="188">
        <v>0</v>
      </c>
      <c r="D78" s="189">
        <v>0</v>
      </c>
      <c r="E78" s="190">
        <v>0</v>
      </c>
      <c r="F78" s="189">
        <v>0</v>
      </c>
      <c r="G78" s="189">
        <v>0</v>
      </c>
      <c r="H78" s="191">
        <v>0</v>
      </c>
    </row>
    <row r="79" spans="1:8" x14ac:dyDescent="0.25">
      <c r="A79" s="157"/>
      <c r="B79" s="156" t="s">
        <v>499</v>
      </c>
      <c r="C79" s="188">
        <v>0</v>
      </c>
      <c r="D79" s="189">
        <v>0</v>
      </c>
      <c r="E79" s="190">
        <v>0</v>
      </c>
      <c r="F79" s="189">
        <v>0</v>
      </c>
      <c r="G79" s="189">
        <v>0</v>
      </c>
      <c r="H79" s="191">
        <v>0</v>
      </c>
    </row>
    <row r="80" spans="1:8" ht="15.75" thickBot="1" x14ac:dyDescent="0.3">
      <c r="A80" s="158"/>
      <c r="B80" s="159" t="s">
        <v>500</v>
      </c>
      <c r="C80" s="188">
        <v>0</v>
      </c>
      <c r="D80" s="189">
        <v>0</v>
      </c>
      <c r="E80" s="190">
        <v>0</v>
      </c>
      <c r="F80" s="189">
        <v>0</v>
      </c>
      <c r="G80" s="189">
        <v>0</v>
      </c>
      <c r="H80" s="191">
        <v>0</v>
      </c>
    </row>
    <row r="81" spans="1:8" ht="15.75" thickBot="1" x14ac:dyDescent="0.3">
      <c r="A81" s="161"/>
      <c r="B81" s="160" t="s">
        <v>501</v>
      </c>
      <c r="C81" s="185">
        <f t="shared" ref="C81:H81" si="5">C9+C17+C27+C37+C47</f>
        <v>113490308</v>
      </c>
      <c r="D81" s="185">
        <f t="shared" si="5"/>
        <v>5392867.6699999999</v>
      </c>
      <c r="E81" s="185">
        <f t="shared" si="5"/>
        <v>118883175.67</v>
      </c>
      <c r="F81" s="185">
        <f t="shared" si="5"/>
        <v>25931114.579999998</v>
      </c>
      <c r="G81" s="185">
        <f t="shared" si="5"/>
        <v>25564519.420000002</v>
      </c>
      <c r="H81" s="185">
        <f t="shared" si="5"/>
        <v>92952061.089999989</v>
      </c>
    </row>
    <row r="82" spans="1:8" ht="15.75" thickBot="1" x14ac:dyDescent="0.3">
      <c r="A82" s="344"/>
      <c r="B82" s="345"/>
      <c r="H82" s="162"/>
    </row>
    <row r="83" spans="1:8" x14ac:dyDescent="0.25">
      <c r="A83" s="342" t="s">
        <v>375</v>
      </c>
      <c r="B83" s="346"/>
      <c r="C83" s="138">
        <v>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</row>
    <row r="84" spans="1:8" x14ac:dyDescent="0.25">
      <c r="A84" s="330" t="s">
        <v>302</v>
      </c>
      <c r="B84" s="282"/>
      <c r="C84" s="124">
        <v>0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</row>
    <row r="85" spans="1:8" x14ac:dyDescent="0.25">
      <c r="A85" s="106"/>
      <c r="B85" s="93" t="s">
        <v>303</v>
      </c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</row>
    <row r="86" spans="1:8" x14ac:dyDescent="0.25">
      <c r="A86" s="106"/>
      <c r="B86" s="93" t="s">
        <v>304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</row>
    <row r="87" spans="1:8" x14ac:dyDescent="0.25">
      <c r="A87" s="106"/>
      <c r="B87" s="93" t="s">
        <v>305</v>
      </c>
      <c r="C87" s="124">
        <v>0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</row>
    <row r="88" spans="1:8" x14ac:dyDescent="0.25">
      <c r="A88" s="106"/>
      <c r="B88" s="93" t="s">
        <v>306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</row>
    <row r="89" spans="1:8" ht="15.75" thickBot="1" x14ac:dyDescent="0.3">
      <c r="A89" s="120"/>
      <c r="B89" s="96" t="s">
        <v>307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</row>
    <row r="90" spans="1:8" x14ac:dyDescent="0.25">
      <c r="A90" s="163"/>
      <c r="B90" s="140" t="s">
        <v>308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</row>
    <row r="91" spans="1:8" x14ac:dyDescent="0.25">
      <c r="A91" s="106"/>
      <c r="B91" s="93" t="s">
        <v>309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</row>
    <row r="92" spans="1:8" x14ac:dyDescent="0.25">
      <c r="A92" s="330" t="s">
        <v>310</v>
      </c>
      <c r="B92" s="282"/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</row>
    <row r="93" spans="1:8" x14ac:dyDescent="0.25">
      <c r="A93" s="106"/>
      <c r="B93" s="93" t="s">
        <v>311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</row>
    <row r="94" spans="1:8" x14ac:dyDescent="0.25">
      <c r="A94" s="106"/>
      <c r="B94" s="93" t="s">
        <v>312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</row>
    <row r="95" spans="1:8" x14ac:dyDescent="0.25">
      <c r="A95" s="106"/>
      <c r="B95" s="93" t="s">
        <v>313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</row>
    <row r="96" spans="1:8" x14ac:dyDescent="0.25">
      <c r="A96" s="106"/>
      <c r="B96" s="93" t="s">
        <v>314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</row>
    <row r="97" spans="1:8" x14ac:dyDescent="0.25">
      <c r="A97" s="106"/>
      <c r="B97" s="93" t="s">
        <v>315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</row>
    <row r="98" spans="1:8" x14ac:dyDescent="0.25">
      <c r="A98" s="106"/>
      <c r="B98" s="93" t="s">
        <v>316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</row>
    <row r="99" spans="1:8" x14ac:dyDescent="0.25">
      <c r="A99" s="106"/>
      <c r="B99" s="93" t="s">
        <v>317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4">
        <v>0</v>
      </c>
    </row>
    <row r="100" spans="1:8" x14ac:dyDescent="0.25">
      <c r="A100" s="106"/>
      <c r="B100" s="93" t="s">
        <v>318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</row>
    <row r="101" spans="1:8" x14ac:dyDescent="0.25">
      <c r="A101" s="106"/>
      <c r="B101" s="93" t="s">
        <v>319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4">
        <v>0</v>
      </c>
    </row>
    <row r="102" spans="1:8" x14ac:dyDescent="0.25">
      <c r="A102" s="330" t="s">
        <v>320</v>
      </c>
      <c r="B102" s="282"/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</row>
    <row r="103" spans="1:8" x14ac:dyDescent="0.25">
      <c r="A103" s="106"/>
      <c r="B103" s="93" t="s">
        <v>321</v>
      </c>
      <c r="C103" s="124">
        <v>0</v>
      </c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</row>
    <row r="104" spans="1:8" x14ac:dyDescent="0.25">
      <c r="A104" s="106"/>
      <c r="B104" s="93" t="s">
        <v>322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</row>
    <row r="105" spans="1:8" x14ac:dyDescent="0.25">
      <c r="A105" s="106"/>
      <c r="B105" s="93" t="s">
        <v>323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4">
        <v>0</v>
      </c>
    </row>
    <row r="106" spans="1:8" x14ac:dyDescent="0.25">
      <c r="A106" s="106"/>
      <c r="B106" s="93" t="s">
        <v>324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</row>
    <row r="107" spans="1:8" x14ac:dyDescent="0.25">
      <c r="A107" s="106"/>
      <c r="B107" s="93" t="s">
        <v>325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</row>
    <row r="108" spans="1:8" x14ac:dyDescent="0.25">
      <c r="A108" s="106"/>
      <c r="B108" s="93" t="s">
        <v>326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</row>
    <row r="109" spans="1:8" x14ac:dyDescent="0.25">
      <c r="A109" s="106"/>
      <c r="B109" s="93" t="s">
        <v>327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</row>
    <row r="110" spans="1:8" x14ac:dyDescent="0.25">
      <c r="A110" s="106"/>
      <c r="B110" s="93" t="s">
        <v>328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4">
        <v>0</v>
      </c>
    </row>
    <row r="111" spans="1:8" x14ac:dyDescent="0.25">
      <c r="A111" s="106"/>
      <c r="B111" s="93" t="s">
        <v>329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4">
        <v>0</v>
      </c>
    </row>
    <row r="112" spans="1:8" x14ac:dyDescent="0.25">
      <c r="A112" s="330" t="s">
        <v>330</v>
      </c>
      <c r="B112" s="282"/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</row>
    <row r="113" spans="1:8" x14ac:dyDescent="0.25">
      <c r="A113" s="106"/>
      <c r="B113" s="93" t="s">
        <v>331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</row>
    <row r="114" spans="1:8" x14ac:dyDescent="0.25">
      <c r="A114" s="106"/>
      <c r="B114" s="93" t="s">
        <v>332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</row>
    <row r="115" spans="1:8" x14ac:dyDescent="0.25">
      <c r="A115" s="106"/>
      <c r="B115" s="93" t="s">
        <v>333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4">
        <v>0</v>
      </c>
    </row>
    <row r="116" spans="1:8" x14ac:dyDescent="0.25">
      <c r="A116" s="106"/>
      <c r="B116" s="93" t="s">
        <v>334</v>
      </c>
      <c r="C116" s="124">
        <v>0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</row>
    <row r="117" spans="1:8" ht="15.75" thickBot="1" x14ac:dyDescent="0.3">
      <c r="A117" s="120"/>
      <c r="B117" s="96" t="s">
        <v>335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</row>
    <row r="118" spans="1:8" x14ac:dyDescent="0.25">
      <c r="A118" s="163"/>
      <c r="B118" s="140" t="s">
        <v>336</v>
      </c>
      <c r="C118" s="138">
        <v>0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</row>
    <row r="119" spans="1:8" x14ac:dyDescent="0.25">
      <c r="A119" s="106"/>
      <c r="B119" s="93" t="s">
        <v>337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4">
        <v>0</v>
      </c>
    </row>
    <row r="120" spans="1:8" x14ac:dyDescent="0.25">
      <c r="A120" s="106"/>
      <c r="B120" s="93" t="s">
        <v>338</v>
      </c>
      <c r="C120" s="124">
        <v>0</v>
      </c>
      <c r="D120" s="124">
        <v>0</v>
      </c>
      <c r="E120" s="124">
        <v>0</v>
      </c>
      <c r="F120" s="124">
        <v>0</v>
      </c>
      <c r="G120" s="124">
        <v>0</v>
      </c>
      <c r="H120" s="124">
        <v>0</v>
      </c>
    </row>
    <row r="121" spans="1:8" x14ac:dyDescent="0.25">
      <c r="A121" s="106"/>
      <c r="B121" s="93" t="s">
        <v>339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4">
        <v>0</v>
      </c>
    </row>
    <row r="122" spans="1:8" x14ac:dyDescent="0.25">
      <c r="A122" s="330" t="s">
        <v>340</v>
      </c>
      <c r="B122" s="282"/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4">
        <v>0</v>
      </c>
    </row>
    <row r="123" spans="1:8" x14ac:dyDescent="0.25">
      <c r="A123" s="106"/>
      <c r="B123" s="93" t="s">
        <v>341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v>0</v>
      </c>
    </row>
    <row r="124" spans="1:8" x14ac:dyDescent="0.25">
      <c r="A124" s="106"/>
      <c r="B124" s="93" t="s">
        <v>342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</row>
    <row r="125" spans="1:8" x14ac:dyDescent="0.25">
      <c r="A125" s="106"/>
      <c r="B125" s="93" t="s">
        <v>343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4">
        <v>0</v>
      </c>
    </row>
    <row r="126" spans="1:8" x14ac:dyDescent="0.25">
      <c r="A126" s="106"/>
      <c r="B126" s="110" t="s">
        <v>344</v>
      </c>
      <c r="C126" s="124">
        <v>0</v>
      </c>
      <c r="D126" s="124">
        <v>0</v>
      </c>
      <c r="E126" s="124">
        <v>0</v>
      </c>
      <c r="F126" s="124">
        <v>0</v>
      </c>
      <c r="G126" s="124">
        <v>0</v>
      </c>
      <c r="H126" s="124">
        <v>0</v>
      </c>
    </row>
    <row r="127" spans="1:8" x14ac:dyDescent="0.25">
      <c r="A127" s="106"/>
      <c r="B127" s="110" t="s">
        <v>345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</row>
    <row r="128" spans="1:8" x14ac:dyDescent="0.25">
      <c r="A128" s="106"/>
      <c r="B128" s="110" t="s">
        <v>346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</row>
    <row r="129" spans="1:8" x14ac:dyDescent="0.25">
      <c r="A129" s="106"/>
      <c r="B129" s="110" t="s">
        <v>347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</row>
    <row r="130" spans="1:8" x14ac:dyDescent="0.25">
      <c r="A130" s="106"/>
      <c r="B130" s="110" t="s">
        <v>348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</row>
    <row r="131" spans="1:8" x14ac:dyDescent="0.25">
      <c r="A131" s="106"/>
      <c r="B131" s="110" t="s">
        <v>349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</row>
    <row r="132" spans="1:8" x14ac:dyDescent="0.25">
      <c r="A132" s="330" t="s">
        <v>350</v>
      </c>
      <c r="B132" s="282"/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</row>
    <row r="133" spans="1:8" x14ac:dyDescent="0.25">
      <c r="A133" s="106"/>
      <c r="B133" s="110" t="s">
        <v>351</v>
      </c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</row>
    <row r="134" spans="1:8" x14ac:dyDescent="0.25">
      <c r="A134" s="106"/>
      <c r="B134" s="110" t="s">
        <v>352</v>
      </c>
      <c r="C134" s="124">
        <v>0</v>
      </c>
      <c r="D134" s="124">
        <v>0</v>
      </c>
      <c r="E134" s="124">
        <v>0</v>
      </c>
      <c r="F134" s="124">
        <v>0</v>
      </c>
      <c r="G134" s="124">
        <v>0</v>
      </c>
      <c r="H134" s="124">
        <v>0</v>
      </c>
    </row>
    <row r="135" spans="1:8" x14ac:dyDescent="0.25">
      <c r="A135" s="106"/>
      <c r="B135" s="110" t="s">
        <v>353</v>
      </c>
      <c r="C135" s="124">
        <v>0</v>
      </c>
      <c r="D135" s="124">
        <v>0</v>
      </c>
      <c r="E135" s="124">
        <v>0</v>
      </c>
      <c r="F135" s="124">
        <v>0</v>
      </c>
      <c r="G135" s="124">
        <v>0</v>
      </c>
      <c r="H135" s="124">
        <v>0</v>
      </c>
    </row>
    <row r="136" spans="1:8" x14ac:dyDescent="0.25">
      <c r="A136" s="330" t="s">
        <v>354</v>
      </c>
      <c r="B136" s="282"/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</row>
    <row r="137" spans="1:8" x14ac:dyDescent="0.25">
      <c r="A137" s="106"/>
      <c r="B137" s="110" t="s">
        <v>355</v>
      </c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</row>
    <row r="138" spans="1:8" x14ac:dyDescent="0.25">
      <c r="A138" s="106"/>
      <c r="B138" s="110" t="s">
        <v>356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4">
        <v>0</v>
      </c>
    </row>
    <row r="139" spans="1:8" x14ac:dyDescent="0.25">
      <c r="A139" s="106"/>
      <c r="B139" s="110" t="s">
        <v>357</v>
      </c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</row>
    <row r="140" spans="1:8" x14ac:dyDescent="0.25">
      <c r="A140" s="106"/>
      <c r="B140" s="110" t="s">
        <v>358</v>
      </c>
      <c r="C140" s="124">
        <v>0</v>
      </c>
      <c r="D140" s="124">
        <v>0</v>
      </c>
      <c r="E140" s="124">
        <v>0</v>
      </c>
      <c r="F140" s="124">
        <v>0</v>
      </c>
      <c r="G140" s="124">
        <v>0</v>
      </c>
      <c r="H140" s="124">
        <v>0</v>
      </c>
    </row>
    <row r="141" spans="1:8" x14ac:dyDescent="0.25">
      <c r="A141" s="106"/>
      <c r="B141" s="110" t="s">
        <v>359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4">
        <v>0</v>
      </c>
    </row>
    <row r="142" spans="1:8" x14ac:dyDescent="0.25">
      <c r="A142" s="106"/>
      <c r="B142" s="110" t="s">
        <v>360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</row>
    <row r="143" spans="1:8" x14ac:dyDescent="0.25">
      <c r="A143" s="106"/>
      <c r="B143" s="110" t="s">
        <v>361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</row>
    <row r="144" spans="1:8" x14ac:dyDescent="0.25">
      <c r="A144" s="106"/>
      <c r="B144" s="110" t="s">
        <v>362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</row>
    <row r="145" spans="1:8" ht="15.75" thickBot="1" x14ac:dyDescent="0.3">
      <c r="A145" s="347" t="s">
        <v>363</v>
      </c>
      <c r="B145" s="348"/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</row>
    <row r="146" spans="1:8" x14ac:dyDescent="0.25">
      <c r="A146" s="106"/>
      <c r="B146" s="110" t="s">
        <v>364</v>
      </c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</row>
    <row r="147" spans="1:8" x14ac:dyDescent="0.25">
      <c r="A147" s="106"/>
      <c r="B147" s="110" t="s">
        <v>365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</row>
    <row r="148" spans="1:8" x14ac:dyDescent="0.25">
      <c r="A148" s="106"/>
      <c r="B148" s="110" t="s">
        <v>366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</row>
    <row r="149" spans="1:8" x14ac:dyDescent="0.25">
      <c r="A149" s="330" t="s">
        <v>367</v>
      </c>
      <c r="B149" s="282"/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</row>
    <row r="150" spans="1:8" x14ac:dyDescent="0.25">
      <c r="A150" s="106"/>
      <c r="B150" s="110" t="s">
        <v>368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</row>
    <row r="151" spans="1:8" x14ac:dyDescent="0.25">
      <c r="A151" s="106"/>
      <c r="B151" s="110" t="s">
        <v>369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</row>
    <row r="152" spans="1:8" x14ac:dyDescent="0.25">
      <c r="A152" s="106"/>
      <c r="B152" s="110" t="s">
        <v>370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</row>
    <row r="153" spans="1:8" x14ac:dyDescent="0.25">
      <c r="A153" s="106"/>
      <c r="B153" s="110" t="s">
        <v>371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</row>
    <row r="154" spans="1:8" x14ac:dyDescent="0.25">
      <c r="A154" s="106"/>
      <c r="B154" s="110" t="s">
        <v>372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</row>
    <row r="155" spans="1:8" x14ac:dyDescent="0.25">
      <c r="A155" s="106"/>
      <c r="B155" s="110" t="s">
        <v>373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</row>
    <row r="156" spans="1:8" x14ac:dyDescent="0.25">
      <c r="A156" s="106"/>
      <c r="B156" s="110" t="s">
        <v>374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</row>
    <row r="157" spans="1:8" x14ac:dyDescent="0.25">
      <c r="A157" s="106"/>
      <c r="B157" s="110"/>
      <c r="C157" s="124"/>
      <c r="D157" s="124"/>
      <c r="E157" s="124"/>
      <c r="F157" s="124"/>
      <c r="G157" s="124"/>
      <c r="H157" s="105"/>
    </row>
    <row r="158" spans="1:8" x14ac:dyDescent="0.25">
      <c r="A158" s="255" t="s">
        <v>376</v>
      </c>
      <c r="B158" s="256"/>
      <c r="C158" s="125">
        <f t="shared" ref="C158:H158" si="6">+C80</f>
        <v>0</v>
      </c>
      <c r="D158" s="125">
        <f t="shared" si="6"/>
        <v>0</v>
      </c>
      <c r="E158" s="125">
        <f t="shared" si="6"/>
        <v>0</v>
      </c>
      <c r="F158" s="125">
        <f t="shared" si="6"/>
        <v>0</v>
      </c>
      <c r="G158" s="125">
        <f t="shared" si="6"/>
        <v>0</v>
      </c>
      <c r="H158" s="125">
        <f t="shared" si="6"/>
        <v>0</v>
      </c>
    </row>
    <row r="159" spans="1:8" ht="15.75" thickBot="1" x14ac:dyDescent="0.3">
      <c r="A159" s="120"/>
      <c r="B159" s="121"/>
      <c r="C159" s="126"/>
      <c r="D159" s="118"/>
      <c r="E159" s="118"/>
      <c r="F159" s="118"/>
      <c r="G159" s="118"/>
      <c r="H159" s="118"/>
    </row>
    <row r="161" spans="1:8" x14ac:dyDescent="0.25">
      <c r="A161" s="264" t="s">
        <v>430</v>
      </c>
      <c r="B161" s="264"/>
      <c r="C161" s="264"/>
      <c r="D161" s="264"/>
      <c r="E161" s="264"/>
      <c r="F161" s="264"/>
      <c r="G161" s="264"/>
      <c r="H161" s="264"/>
    </row>
    <row r="162" spans="1:8" x14ac:dyDescent="0.25">
      <c r="A162" s="264"/>
      <c r="B162" s="264"/>
      <c r="C162" s="264"/>
      <c r="D162" s="264"/>
      <c r="E162" s="264"/>
      <c r="F162" s="264"/>
      <c r="G162" s="264"/>
      <c r="H162" s="264"/>
    </row>
    <row r="163" spans="1:8" x14ac:dyDescent="0.25">
      <c r="A163" s="45"/>
      <c r="B163" s="45"/>
      <c r="C163" s="45"/>
      <c r="D163" s="45"/>
      <c r="E163" s="45"/>
      <c r="F163" s="45"/>
      <c r="G163" s="45"/>
    </row>
    <row r="164" spans="1:8" x14ac:dyDescent="0.25">
      <c r="A164" s="45"/>
      <c r="B164" s="45"/>
      <c r="C164" s="45"/>
      <c r="D164" s="45"/>
      <c r="E164" s="45"/>
      <c r="F164" s="45"/>
      <c r="G164" s="45"/>
    </row>
    <row r="165" spans="1:8" x14ac:dyDescent="0.25">
      <c r="A165" s="19"/>
      <c r="B165" s="20"/>
      <c r="C165" s="21"/>
      <c r="D165" s="21"/>
      <c r="E165" s="22"/>
      <c r="F165" s="23"/>
      <c r="G165" s="20"/>
    </row>
    <row r="166" spans="1:8" x14ac:dyDescent="0.25">
      <c r="A166" s="1"/>
      <c r="B166" s="265"/>
      <c r="C166" s="265"/>
      <c r="D166" s="3"/>
    </row>
    <row r="167" spans="1:8" x14ac:dyDescent="0.25">
      <c r="A167" s="62"/>
      <c r="B167" s="266" t="s">
        <v>536</v>
      </c>
      <c r="C167" s="266"/>
      <c r="D167" s="3"/>
      <c r="E167" s="340" t="s">
        <v>514</v>
      </c>
      <c r="F167" s="340"/>
      <c r="G167" s="340"/>
    </row>
    <row r="168" spans="1:8" x14ac:dyDescent="0.25">
      <c r="A168" s="63"/>
      <c r="B168" s="257" t="s">
        <v>532</v>
      </c>
      <c r="C168" s="257"/>
      <c r="D168" s="64"/>
      <c r="E168" s="341" t="s">
        <v>518</v>
      </c>
      <c r="F168" s="341"/>
      <c r="G168" s="341"/>
    </row>
    <row r="169" spans="1:8" x14ac:dyDescent="0.25">
      <c r="B169" s="16"/>
      <c r="D169" s="10"/>
      <c r="E169" s="266"/>
      <c r="F169" s="266"/>
      <c r="G169" s="266"/>
    </row>
    <row r="170" spans="1:8" ht="15" customHeight="1" x14ac:dyDescent="0.25">
      <c r="B170" s="15"/>
      <c r="D170" s="12"/>
      <c r="E170" s="257"/>
      <c r="F170" s="257"/>
      <c r="G170" s="257"/>
    </row>
  </sheetData>
  <mergeCells count="38">
    <mergeCell ref="A57:B57"/>
    <mergeCell ref="A61:B61"/>
    <mergeCell ref="A69:B69"/>
    <mergeCell ref="A73:B73"/>
    <mergeCell ref="A9:B9"/>
    <mergeCell ref="A17:B17"/>
    <mergeCell ref="A27:B27"/>
    <mergeCell ref="A37:B37"/>
    <mergeCell ref="A47:B47"/>
    <mergeCell ref="A161:H162"/>
    <mergeCell ref="B166:C166"/>
    <mergeCell ref="B167:C167"/>
    <mergeCell ref="E167:G167"/>
    <mergeCell ref="A84:B84"/>
    <mergeCell ref="A145:B145"/>
    <mergeCell ref="A149:B149"/>
    <mergeCell ref="A158:B158"/>
    <mergeCell ref="A92:B92"/>
    <mergeCell ref="A102:B102"/>
    <mergeCell ref="A112:B112"/>
    <mergeCell ref="A132:B132"/>
    <mergeCell ref="A136:B136"/>
    <mergeCell ref="B168:C168"/>
    <mergeCell ref="E168:G168"/>
    <mergeCell ref="E169:G169"/>
    <mergeCell ref="E170:G170"/>
    <mergeCell ref="A1:H1"/>
    <mergeCell ref="A2:H2"/>
    <mergeCell ref="A4:H4"/>
    <mergeCell ref="A5:H5"/>
    <mergeCell ref="A6:B7"/>
    <mergeCell ref="C6:G6"/>
    <mergeCell ref="H6:H7"/>
    <mergeCell ref="A8:B8"/>
    <mergeCell ref="A82:B82"/>
    <mergeCell ref="A122:B122"/>
    <mergeCell ref="A83:B83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fitToHeight="0" orientation="landscape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zoomScaleNormal="100" workbookViewId="0">
      <selection activeCell="F26" sqref="F26"/>
    </sheetView>
  </sheetViews>
  <sheetFormatPr baseColWidth="10" defaultRowHeight="15" x14ac:dyDescent="0.25"/>
  <cols>
    <col min="1" max="1" width="20.5703125" bestFit="1" customWidth="1"/>
    <col min="3" max="3" width="16" customWidth="1"/>
  </cols>
  <sheetData>
    <row r="1" spans="1:9" x14ac:dyDescent="0.25">
      <c r="A1" s="353" t="s">
        <v>120</v>
      </c>
      <c r="B1" s="354"/>
      <c r="C1" s="354"/>
      <c r="D1" s="354"/>
      <c r="E1" s="354"/>
      <c r="F1" s="354"/>
      <c r="G1" s="355"/>
    </row>
    <row r="2" spans="1:9" x14ac:dyDescent="0.25">
      <c r="A2" s="234" t="s">
        <v>296</v>
      </c>
      <c r="B2" s="235"/>
      <c r="C2" s="235"/>
      <c r="D2" s="235"/>
      <c r="E2" s="235"/>
      <c r="F2" s="235"/>
      <c r="G2" s="236"/>
    </row>
    <row r="3" spans="1:9" x14ac:dyDescent="0.25">
      <c r="A3" s="234" t="s">
        <v>521</v>
      </c>
      <c r="B3" s="235"/>
      <c r="C3" s="235"/>
      <c r="D3" s="235"/>
      <c r="E3" s="235"/>
      <c r="F3" s="235"/>
      <c r="G3" s="236"/>
    </row>
    <row r="4" spans="1:9" x14ac:dyDescent="0.25">
      <c r="A4" s="234" t="s">
        <v>535</v>
      </c>
      <c r="B4" s="235"/>
      <c r="C4" s="235"/>
      <c r="D4" s="235"/>
      <c r="E4" s="235"/>
      <c r="F4" s="235"/>
      <c r="G4" s="236"/>
    </row>
    <row r="5" spans="1:9" ht="15.75" thickBot="1" x14ac:dyDescent="0.3">
      <c r="A5" s="237" t="s">
        <v>1</v>
      </c>
      <c r="B5" s="238"/>
      <c r="C5" s="238"/>
      <c r="D5" s="238"/>
      <c r="E5" s="238"/>
      <c r="F5" s="238"/>
      <c r="G5" s="239"/>
    </row>
    <row r="6" spans="1:9" ht="15.75" thickBot="1" x14ac:dyDescent="0.3">
      <c r="A6" s="304" t="s">
        <v>2</v>
      </c>
      <c r="B6" s="356" t="s">
        <v>297</v>
      </c>
      <c r="C6" s="357"/>
      <c r="D6" s="357"/>
      <c r="E6" s="357"/>
      <c r="F6" s="358"/>
      <c r="G6" s="304" t="s">
        <v>298</v>
      </c>
    </row>
    <row r="7" spans="1:9" ht="24.75" thickBot="1" x14ac:dyDescent="0.3">
      <c r="A7" s="259"/>
      <c r="B7" s="153" t="s">
        <v>185</v>
      </c>
      <c r="C7" s="153" t="s">
        <v>229</v>
      </c>
      <c r="D7" s="153" t="s">
        <v>230</v>
      </c>
      <c r="E7" s="153" t="s">
        <v>186</v>
      </c>
      <c r="F7" s="153" t="s">
        <v>203</v>
      </c>
      <c r="G7" s="258"/>
    </row>
    <row r="8" spans="1:9" ht="16.5" customHeight="1" x14ac:dyDescent="0.25">
      <c r="A8" s="50" t="s">
        <v>377</v>
      </c>
      <c r="B8" s="359">
        <f t="shared" ref="B8:D8" si="0">SUM(B10:B22)</f>
        <v>113490308</v>
      </c>
      <c r="C8" s="359">
        <f t="shared" si="0"/>
        <v>5392867.6699999999</v>
      </c>
      <c r="D8" s="359">
        <f t="shared" si="0"/>
        <v>118883175.67</v>
      </c>
      <c r="E8" s="359">
        <f>SUM(E10:E24)</f>
        <v>25931114.579999998</v>
      </c>
      <c r="F8" s="359">
        <f t="shared" ref="F8:G8" si="1">SUM(F10:F24)</f>
        <v>25564519.420000002</v>
      </c>
      <c r="G8" s="359">
        <f t="shared" si="1"/>
        <v>92952061.090000033</v>
      </c>
    </row>
    <row r="9" spans="1:9" x14ac:dyDescent="0.25">
      <c r="A9" s="50" t="s">
        <v>378</v>
      </c>
      <c r="B9" s="360"/>
      <c r="C9" s="360"/>
      <c r="D9" s="360"/>
      <c r="E9" s="360"/>
      <c r="F9" s="360"/>
      <c r="G9" s="360"/>
    </row>
    <row r="10" spans="1:9" x14ac:dyDescent="0.25">
      <c r="A10" s="40" t="s">
        <v>502</v>
      </c>
      <c r="B10" s="148">
        <v>0</v>
      </c>
      <c r="C10" s="148">
        <v>0</v>
      </c>
      <c r="D10" s="148">
        <v>0</v>
      </c>
      <c r="E10" s="148">
        <v>858748.4</v>
      </c>
      <c r="F10" s="148">
        <v>593099.96</v>
      </c>
      <c r="G10" s="148">
        <v>-858748.4</v>
      </c>
    </row>
    <row r="11" spans="1:9" ht="36" x14ac:dyDescent="0.25">
      <c r="A11" s="40" t="s">
        <v>503</v>
      </c>
      <c r="B11" s="124">
        <v>113490308</v>
      </c>
      <c r="C11" s="112">
        <f>+'FORMATO 6A'!D81</f>
        <v>5392867.6699999999</v>
      </c>
      <c r="D11" s="112">
        <f>+'FORMATO 6A'!E81</f>
        <v>118883175.67</v>
      </c>
      <c r="E11" s="112">
        <v>19007108.420000002</v>
      </c>
      <c r="F11" s="112">
        <v>18968476.620000001</v>
      </c>
      <c r="G11" s="112">
        <v>99876067.25</v>
      </c>
      <c r="I11" s="155"/>
    </row>
    <row r="12" spans="1:9" x14ac:dyDescent="0.25">
      <c r="A12" s="40" t="s">
        <v>541</v>
      </c>
      <c r="B12" s="148">
        <v>0</v>
      </c>
      <c r="C12" s="148">
        <v>0</v>
      </c>
      <c r="D12" s="148">
        <f>+B12+C12</f>
        <v>0</v>
      </c>
      <c r="E12" s="148">
        <v>709354.82</v>
      </c>
      <c r="F12" s="148">
        <v>706017.78</v>
      </c>
      <c r="G12" s="148">
        <f t="shared" ref="G12:G23" si="2">+D12-E12</f>
        <v>-709354.82</v>
      </c>
    </row>
    <row r="13" spans="1:9" x14ac:dyDescent="0.25">
      <c r="A13" s="40" t="s">
        <v>504</v>
      </c>
      <c r="B13" s="148">
        <v>0</v>
      </c>
      <c r="C13" s="148">
        <v>0</v>
      </c>
      <c r="D13" s="148">
        <f t="shared" ref="D13:D22" si="3">+C13</f>
        <v>0</v>
      </c>
      <c r="E13" s="148">
        <v>416775.75</v>
      </c>
      <c r="F13" s="148">
        <v>416775.75</v>
      </c>
      <c r="G13" s="148">
        <f t="shared" si="2"/>
        <v>-416775.75</v>
      </c>
    </row>
    <row r="14" spans="1:9" x14ac:dyDescent="0.25">
      <c r="A14" s="40" t="s">
        <v>505</v>
      </c>
      <c r="B14" s="148">
        <v>0</v>
      </c>
      <c r="C14" s="148">
        <v>0</v>
      </c>
      <c r="D14" s="148">
        <f t="shared" si="3"/>
        <v>0</v>
      </c>
      <c r="E14" s="148">
        <v>267284.73</v>
      </c>
      <c r="F14" s="148">
        <v>267284.73</v>
      </c>
      <c r="G14" s="148">
        <f t="shared" si="2"/>
        <v>-267284.73</v>
      </c>
    </row>
    <row r="15" spans="1:9" x14ac:dyDescent="0.25">
      <c r="A15" s="40" t="s">
        <v>506</v>
      </c>
      <c r="B15" s="148">
        <v>0</v>
      </c>
      <c r="C15" s="148">
        <v>0</v>
      </c>
      <c r="D15" s="148">
        <f t="shared" si="3"/>
        <v>0</v>
      </c>
      <c r="E15" s="148">
        <v>142385.72</v>
      </c>
      <c r="F15" s="148">
        <v>142385.72</v>
      </c>
      <c r="G15" s="148">
        <f t="shared" si="2"/>
        <v>-142385.72</v>
      </c>
    </row>
    <row r="16" spans="1:9" x14ac:dyDescent="0.25">
      <c r="A16" s="40" t="s">
        <v>507</v>
      </c>
      <c r="B16" s="148">
        <v>0</v>
      </c>
      <c r="C16" s="148">
        <v>0</v>
      </c>
      <c r="D16" s="148">
        <f t="shared" si="3"/>
        <v>0</v>
      </c>
      <c r="E16" s="148">
        <v>634653.30000000005</v>
      </c>
      <c r="F16" s="148">
        <v>634653.30000000005</v>
      </c>
      <c r="G16" s="148">
        <f t="shared" si="2"/>
        <v>-634653.30000000005</v>
      </c>
    </row>
    <row r="17" spans="1:8" x14ac:dyDescent="0.25">
      <c r="A17" s="40" t="s">
        <v>508</v>
      </c>
      <c r="B17" s="148">
        <v>0</v>
      </c>
      <c r="C17" s="148">
        <v>0</v>
      </c>
      <c r="D17" s="148">
        <f t="shared" si="3"/>
        <v>0</v>
      </c>
      <c r="E17" s="148">
        <v>357790.82</v>
      </c>
      <c r="F17" s="148">
        <v>357790.82</v>
      </c>
      <c r="G17" s="148">
        <f t="shared" si="2"/>
        <v>-357790.82</v>
      </c>
    </row>
    <row r="18" spans="1:8" x14ac:dyDescent="0.25">
      <c r="A18" s="40" t="s">
        <v>509</v>
      </c>
      <c r="B18" s="148">
        <v>0</v>
      </c>
      <c r="C18" s="148">
        <v>0</v>
      </c>
      <c r="D18" s="148">
        <f t="shared" si="3"/>
        <v>0</v>
      </c>
      <c r="E18" s="148">
        <v>401010.58</v>
      </c>
      <c r="F18" s="148">
        <v>342032.7</v>
      </c>
      <c r="G18" s="148">
        <f t="shared" si="2"/>
        <v>-401010.58</v>
      </c>
    </row>
    <row r="19" spans="1:8" x14ac:dyDescent="0.25">
      <c r="A19" s="40" t="s">
        <v>510</v>
      </c>
      <c r="B19" s="148">
        <v>0</v>
      </c>
      <c r="C19" s="148">
        <v>0</v>
      </c>
      <c r="D19" s="148">
        <f t="shared" si="3"/>
        <v>0</v>
      </c>
      <c r="E19" s="148">
        <v>1768989.13</v>
      </c>
      <c r="F19" s="148">
        <v>1768989.13</v>
      </c>
      <c r="G19" s="148">
        <f t="shared" si="2"/>
        <v>-1768989.13</v>
      </c>
    </row>
    <row r="20" spans="1:8" x14ac:dyDescent="0.25">
      <c r="A20" s="40" t="s">
        <v>511</v>
      </c>
      <c r="B20" s="148">
        <v>0</v>
      </c>
      <c r="C20" s="148">
        <v>0</v>
      </c>
      <c r="D20" s="148">
        <f t="shared" si="3"/>
        <v>0</v>
      </c>
      <c r="E20" s="148">
        <v>143552.6</v>
      </c>
      <c r="F20" s="148">
        <v>143552.6</v>
      </c>
      <c r="G20" s="148">
        <f t="shared" si="2"/>
        <v>-143552.6</v>
      </c>
    </row>
    <row r="21" spans="1:8" x14ac:dyDescent="0.25">
      <c r="A21" s="40" t="s">
        <v>512</v>
      </c>
      <c r="B21" s="148">
        <v>0</v>
      </c>
      <c r="C21" s="148">
        <v>0</v>
      </c>
      <c r="D21" s="148">
        <f t="shared" si="3"/>
        <v>0</v>
      </c>
      <c r="E21" s="148">
        <v>712300.52</v>
      </c>
      <c r="F21" s="148">
        <v>712300.52</v>
      </c>
      <c r="G21" s="148">
        <f t="shared" si="2"/>
        <v>-712300.52</v>
      </c>
    </row>
    <row r="22" spans="1:8" x14ac:dyDescent="0.25">
      <c r="A22" s="40" t="s">
        <v>513</v>
      </c>
      <c r="B22" s="148">
        <v>0</v>
      </c>
      <c r="C22" s="148">
        <v>0</v>
      </c>
      <c r="D22" s="148">
        <f t="shared" si="3"/>
        <v>0</v>
      </c>
      <c r="E22" s="148">
        <v>294692.55</v>
      </c>
      <c r="F22" s="148">
        <v>294692.55</v>
      </c>
      <c r="G22" s="148">
        <f t="shared" si="2"/>
        <v>-294692.55</v>
      </c>
    </row>
    <row r="23" spans="1:8" x14ac:dyDescent="0.25">
      <c r="A23" s="40" t="s">
        <v>537</v>
      </c>
      <c r="B23" s="148"/>
      <c r="C23" s="148"/>
      <c r="D23" s="148"/>
      <c r="E23" s="148">
        <v>216467.24</v>
      </c>
      <c r="F23" s="148">
        <v>216467.24</v>
      </c>
      <c r="G23" s="148">
        <f t="shared" si="2"/>
        <v>-216467.24</v>
      </c>
    </row>
    <row r="24" spans="1:8" ht="16.5" customHeight="1" x14ac:dyDescent="0.25">
      <c r="A24" s="131" t="s">
        <v>379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</row>
    <row r="25" spans="1:8" x14ac:dyDescent="0.25">
      <c r="A25" s="52"/>
      <c r="B25" s="174"/>
      <c r="C25" s="174"/>
      <c r="D25" s="174"/>
      <c r="E25" s="174"/>
      <c r="F25" s="174"/>
      <c r="G25" s="174"/>
    </row>
    <row r="26" spans="1:8" ht="24" x14ac:dyDescent="0.25">
      <c r="A26" s="50" t="s">
        <v>376</v>
      </c>
      <c r="B26" s="128">
        <f>+B8+B24</f>
        <v>113490308</v>
      </c>
      <c r="C26" s="128">
        <f>+C8+C24</f>
        <v>5392867.6699999999</v>
      </c>
      <c r="D26" s="128">
        <f>+B26+C26</f>
        <v>118883175.67</v>
      </c>
      <c r="E26" s="128">
        <f t="shared" ref="E26:G26" si="4">+E8+E24</f>
        <v>25931114.579999998</v>
      </c>
      <c r="F26" s="128">
        <f t="shared" si="4"/>
        <v>25564519.420000002</v>
      </c>
      <c r="G26" s="128">
        <f t="shared" si="4"/>
        <v>92952061.090000033</v>
      </c>
    </row>
    <row r="27" spans="1:8" ht="15.75" thickBot="1" x14ac:dyDescent="0.3">
      <c r="A27" s="147"/>
      <c r="B27" s="175"/>
      <c r="C27" s="175"/>
      <c r="D27" s="175"/>
      <c r="E27" s="175"/>
      <c r="F27" s="175"/>
      <c r="G27" s="175"/>
    </row>
    <row r="28" spans="1:8" x14ac:dyDescent="0.25">
      <c r="A28" s="361" t="s">
        <v>430</v>
      </c>
      <c r="B28" s="361"/>
      <c r="C28" s="361"/>
      <c r="D28" s="361"/>
      <c r="E28" s="361"/>
      <c r="F28" s="361"/>
      <c r="G28" s="361"/>
    </row>
    <row r="29" spans="1:8" ht="15" customHeight="1" x14ac:dyDescent="0.25">
      <c r="A29" s="264"/>
      <c r="B29" s="264"/>
      <c r="C29" s="264"/>
      <c r="D29" s="264"/>
      <c r="E29" s="264"/>
      <c r="F29" s="264"/>
      <c r="G29" s="264"/>
      <c r="H29" s="119"/>
    </row>
    <row r="30" spans="1:8" x14ac:dyDescent="0.25">
      <c r="A30" s="119"/>
      <c r="B30" s="119"/>
      <c r="C30" s="119"/>
      <c r="D30" s="119"/>
      <c r="E30" s="119"/>
      <c r="F30" s="119"/>
      <c r="G30" s="119"/>
      <c r="H30" s="119"/>
    </row>
    <row r="31" spans="1:8" x14ac:dyDescent="0.25">
      <c r="A31" s="45"/>
      <c r="B31" s="45"/>
      <c r="C31" s="45"/>
      <c r="D31" s="45"/>
      <c r="E31" s="45"/>
      <c r="F31" s="45"/>
      <c r="G31" s="45"/>
    </row>
    <row r="32" spans="1:8" x14ac:dyDescent="0.25">
      <c r="A32" s="45"/>
      <c r="B32" s="45"/>
      <c r="C32" s="45"/>
      <c r="D32" s="45"/>
      <c r="E32" s="45"/>
      <c r="F32" s="45"/>
      <c r="G32" s="45"/>
    </row>
    <row r="33" spans="1:7" x14ac:dyDescent="0.25">
      <c r="A33" s="19"/>
      <c r="B33" s="20"/>
      <c r="C33" s="21"/>
      <c r="D33" s="21"/>
      <c r="E33" s="22"/>
      <c r="F33" s="23"/>
      <c r="G33" s="20"/>
    </row>
    <row r="34" spans="1:7" x14ac:dyDescent="0.25">
      <c r="A34" s="1"/>
      <c r="B34" s="265"/>
      <c r="C34" s="265"/>
      <c r="D34" s="3"/>
    </row>
    <row r="35" spans="1:7" x14ac:dyDescent="0.25">
      <c r="A35" s="62"/>
      <c r="B35" s="10" t="s">
        <v>538</v>
      </c>
      <c r="C35" s="10"/>
      <c r="D35" s="3"/>
      <c r="E35" s="340" t="s">
        <v>514</v>
      </c>
      <c r="F35" s="340"/>
      <c r="G35" s="340"/>
    </row>
    <row r="36" spans="1:7" x14ac:dyDescent="0.25">
      <c r="A36" s="63"/>
      <c r="B36" s="257" t="s">
        <v>532</v>
      </c>
      <c r="C36" s="257"/>
      <c r="D36" s="64"/>
      <c r="E36" s="341" t="s">
        <v>518</v>
      </c>
      <c r="F36" s="341"/>
      <c r="G36" s="341"/>
    </row>
    <row r="37" spans="1:7" x14ac:dyDescent="0.25">
      <c r="B37" s="16"/>
      <c r="D37" s="10"/>
      <c r="E37" s="266"/>
      <c r="F37" s="266"/>
      <c r="G37" s="266"/>
    </row>
    <row r="38" spans="1:7" x14ac:dyDescent="0.25">
      <c r="B38" s="15"/>
      <c r="D38" s="12"/>
      <c r="E38" s="257"/>
      <c r="F38" s="257"/>
      <c r="G38" s="257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3"/>
  <sheetViews>
    <sheetView topLeftCell="A76" zoomScaleNormal="100" workbookViewId="0">
      <selection activeCell="O24" sqref="O24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31" t="s">
        <v>120</v>
      </c>
      <c r="B1" s="232"/>
      <c r="C1" s="232"/>
      <c r="D1" s="232"/>
      <c r="E1" s="232"/>
      <c r="F1" s="232"/>
      <c r="G1" s="232"/>
      <c r="H1" s="362"/>
    </row>
    <row r="2" spans="1:8" x14ac:dyDescent="0.25">
      <c r="A2" s="305" t="s">
        <v>296</v>
      </c>
      <c r="B2" s="306"/>
      <c r="C2" s="306"/>
      <c r="D2" s="306"/>
      <c r="E2" s="306"/>
      <c r="F2" s="306"/>
      <c r="G2" s="306"/>
      <c r="H2" s="363"/>
    </row>
    <row r="3" spans="1:8" x14ac:dyDescent="0.25">
      <c r="A3" s="305" t="s">
        <v>522</v>
      </c>
      <c r="B3" s="306"/>
      <c r="C3" s="306"/>
      <c r="D3" s="306"/>
      <c r="E3" s="306"/>
      <c r="F3" s="306"/>
      <c r="G3" s="306"/>
      <c r="H3" s="363"/>
    </row>
    <row r="4" spans="1:8" x14ac:dyDescent="0.25">
      <c r="A4" s="305" t="s">
        <v>535</v>
      </c>
      <c r="B4" s="306"/>
      <c r="C4" s="306"/>
      <c r="D4" s="306"/>
      <c r="E4" s="306"/>
      <c r="F4" s="306"/>
      <c r="G4" s="306"/>
      <c r="H4" s="363"/>
    </row>
    <row r="5" spans="1:8" ht="15.75" thickBot="1" x14ac:dyDescent="0.3">
      <c r="A5" s="308" t="s">
        <v>1</v>
      </c>
      <c r="B5" s="309"/>
      <c r="C5" s="309"/>
      <c r="D5" s="309"/>
      <c r="E5" s="309"/>
      <c r="F5" s="309"/>
      <c r="G5" s="309"/>
      <c r="H5" s="364"/>
    </row>
    <row r="6" spans="1:8" ht="15.75" thickBot="1" x14ac:dyDescent="0.3">
      <c r="A6" s="231" t="s">
        <v>2</v>
      </c>
      <c r="B6" s="233"/>
      <c r="C6" s="356" t="s">
        <v>297</v>
      </c>
      <c r="D6" s="357"/>
      <c r="E6" s="357"/>
      <c r="F6" s="357"/>
      <c r="G6" s="358"/>
      <c r="H6" s="304" t="s">
        <v>298</v>
      </c>
    </row>
    <row r="7" spans="1:8" ht="48.75" thickBot="1" x14ac:dyDescent="0.3">
      <c r="A7" s="308"/>
      <c r="B7" s="310"/>
      <c r="C7" s="143" t="s">
        <v>185</v>
      </c>
      <c r="D7" s="143" t="s">
        <v>299</v>
      </c>
      <c r="E7" s="143" t="s">
        <v>300</v>
      </c>
      <c r="F7" s="143" t="s">
        <v>186</v>
      </c>
      <c r="G7" s="143" t="s">
        <v>203</v>
      </c>
      <c r="H7" s="259"/>
    </row>
    <row r="8" spans="1:8" x14ac:dyDescent="0.25">
      <c r="A8" s="262"/>
      <c r="B8" s="367"/>
      <c r="C8" s="139"/>
      <c r="D8" s="139"/>
      <c r="E8" s="139"/>
      <c r="F8" s="139"/>
      <c r="G8" s="139"/>
      <c r="H8" s="139"/>
    </row>
    <row r="9" spans="1:8" x14ac:dyDescent="0.25">
      <c r="A9" s="217" t="s">
        <v>380</v>
      </c>
      <c r="B9" s="324"/>
      <c r="C9" s="32">
        <f>+C10</f>
        <v>113490308</v>
      </c>
      <c r="D9" s="32">
        <f t="shared" ref="D9:G9" si="0">+D10</f>
        <v>5392867.6699999999</v>
      </c>
      <c r="E9" s="32">
        <f t="shared" si="0"/>
        <v>118883175.67</v>
      </c>
      <c r="F9" s="32">
        <f t="shared" si="0"/>
        <v>25931114.579999998</v>
      </c>
      <c r="G9" s="32">
        <f t="shared" si="0"/>
        <v>25564519.420000002</v>
      </c>
      <c r="H9" s="32">
        <f>+H13</f>
        <v>92952061.090000004</v>
      </c>
    </row>
    <row r="10" spans="1:8" x14ac:dyDescent="0.25">
      <c r="A10" s="255" t="s">
        <v>381</v>
      </c>
      <c r="B10" s="256"/>
      <c r="C10" s="107">
        <f>+C13</f>
        <v>113490308</v>
      </c>
      <c r="D10" s="107">
        <f t="shared" ref="D10:H10" si="1">+D13</f>
        <v>5392867.6699999999</v>
      </c>
      <c r="E10" s="107">
        <f t="shared" si="1"/>
        <v>118883175.67</v>
      </c>
      <c r="F10" s="107">
        <f t="shared" si="1"/>
        <v>25931114.579999998</v>
      </c>
      <c r="G10" s="107">
        <f t="shared" si="1"/>
        <v>25564519.420000002</v>
      </c>
      <c r="H10" s="107">
        <f t="shared" si="1"/>
        <v>92952061.090000004</v>
      </c>
    </row>
    <row r="11" spans="1:8" x14ac:dyDescent="0.25">
      <c r="A11" s="106"/>
      <c r="B11" s="93" t="s">
        <v>382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</row>
    <row r="12" spans="1:8" x14ac:dyDescent="0.25">
      <c r="A12" s="106"/>
      <c r="B12" s="93" t="s">
        <v>383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</row>
    <row r="13" spans="1:8" x14ac:dyDescent="0.25">
      <c r="A13" s="106"/>
      <c r="B13" s="93" t="s">
        <v>384</v>
      </c>
      <c r="C13" s="124">
        <v>113490308</v>
      </c>
      <c r="D13" s="124">
        <f>+'FORMATO 6B'!C11</f>
        <v>5392867.6699999999</v>
      </c>
      <c r="E13" s="124">
        <f>+'FORMATO 6B'!D11</f>
        <v>118883175.67</v>
      </c>
      <c r="F13" s="124">
        <v>25931114.579999998</v>
      </c>
      <c r="G13" s="124">
        <v>25564519.420000002</v>
      </c>
      <c r="H13" s="124">
        <v>92952061.090000004</v>
      </c>
    </row>
    <row r="14" spans="1:8" x14ac:dyDescent="0.25">
      <c r="A14" s="106"/>
      <c r="B14" s="93" t="s">
        <v>385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</row>
    <row r="15" spans="1:8" x14ac:dyDescent="0.25">
      <c r="A15" s="106"/>
      <c r="B15" s="93" t="s">
        <v>386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</row>
    <row r="16" spans="1:8" x14ac:dyDescent="0.25">
      <c r="A16" s="106"/>
      <c r="B16" s="93" t="s">
        <v>387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</row>
    <row r="17" spans="1:8" x14ac:dyDescent="0.25">
      <c r="A17" s="106"/>
      <c r="B17" s="93" t="s">
        <v>388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</row>
    <row r="18" spans="1:8" x14ac:dyDescent="0.25">
      <c r="A18" s="106"/>
      <c r="B18" s="93" t="s">
        <v>389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</row>
    <row r="19" spans="1:8" x14ac:dyDescent="0.25">
      <c r="A19" s="129"/>
      <c r="B19" s="130"/>
      <c r="C19" s="177"/>
      <c r="D19" s="177"/>
      <c r="E19" s="177"/>
      <c r="F19" s="177"/>
      <c r="G19" s="177"/>
      <c r="H19" s="177"/>
    </row>
    <row r="20" spans="1:8" x14ac:dyDescent="0.25">
      <c r="A20" s="255" t="s">
        <v>390</v>
      </c>
      <c r="B20" s="256"/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</row>
    <row r="21" spans="1:8" x14ac:dyDescent="0.25">
      <c r="A21" s="106"/>
      <c r="B21" s="93" t="s">
        <v>391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</row>
    <row r="22" spans="1:8" x14ac:dyDescent="0.25">
      <c r="A22" s="106"/>
      <c r="B22" s="93" t="s">
        <v>392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</row>
    <row r="23" spans="1:8" x14ac:dyDescent="0.25">
      <c r="A23" s="106"/>
      <c r="B23" s="93" t="s">
        <v>393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</row>
    <row r="24" spans="1:8" x14ac:dyDescent="0.25">
      <c r="A24" s="106"/>
      <c r="B24" s="93" t="s">
        <v>394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</row>
    <row r="25" spans="1:8" x14ac:dyDescent="0.25">
      <c r="A25" s="106"/>
      <c r="B25" s="93" t="s">
        <v>395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</row>
    <row r="26" spans="1:8" x14ac:dyDescent="0.25">
      <c r="A26" s="106"/>
      <c r="B26" s="93" t="s">
        <v>396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</row>
    <row r="27" spans="1:8" x14ac:dyDescent="0.25">
      <c r="A27" s="106"/>
      <c r="B27" s="93" t="s">
        <v>397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</row>
    <row r="28" spans="1:8" x14ac:dyDescent="0.25">
      <c r="A28" s="129"/>
      <c r="B28" s="130"/>
      <c r="C28" s="177"/>
      <c r="D28" s="177"/>
      <c r="E28" s="177"/>
      <c r="F28" s="177"/>
      <c r="G28" s="177"/>
      <c r="H28" s="177"/>
    </row>
    <row r="29" spans="1:8" x14ac:dyDescent="0.25">
      <c r="A29" s="255" t="s">
        <v>398</v>
      </c>
      <c r="B29" s="256"/>
      <c r="C29" s="177">
        <v>0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</row>
    <row r="30" spans="1:8" x14ac:dyDescent="0.25">
      <c r="A30" s="106"/>
      <c r="B30" s="93" t="s">
        <v>399</v>
      </c>
      <c r="C30" s="176">
        <v>0</v>
      </c>
      <c r="D30" s="176">
        <v>0</v>
      </c>
      <c r="E30" s="176">
        <v>0</v>
      </c>
      <c r="F30" s="176">
        <v>0</v>
      </c>
      <c r="G30" s="176">
        <v>0</v>
      </c>
      <c r="H30" s="176">
        <v>0</v>
      </c>
    </row>
    <row r="31" spans="1:8" x14ac:dyDescent="0.25">
      <c r="A31" s="106"/>
      <c r="B31" s="93" t="s">
        <v>400</v>
      </c>
      <c r="C31" s="176">
        <v>0</v>
      </c>
      <c r="D31" s="176">
        <v>0</v>
      </c>
      <c r="E31" s="176">
        <v>0</v>
      </c>
      <c r="F31" s="176">
        <v>0</v>
      </c>
      <c r="G31" s="176">
        <v>0</v>
      </c>
      <c r="H31" s="176">
        <v>0</v>
      </c>
    </row>
    <row r="32" spans="1:8" ht="15.75" thickBot="1" x14ac:dyDescent="0.3">
      <c r="A32" s="120"/>
      <c r="B32" s="96" t="s">
        <v>401</v>
      </c>
      <c r="C32" s="178">
        <v>0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</row>
    <row r="33" spans="1:8" x14ac:dyDescent="0.25">
      <c r="A33" s="163"/>
      <c r="B33" s="140" t="s">
        <v>402</v>
      </c>
      <c r="C33" s="179">
        <v>0</v>
      </c>
      <c r="D33" s="179">
        <v>0</v>
      </c>
      <c r="E33" s="180">
        <v>0</v>
      </c>
      <c r="F33" s="180">
        <v>0</v>
      </c>
      <c r="G33" s="180">
        <v>0</v>
      </c>
      <c r="H33" s="180">
        <v>0</v>
      </c>
    </row>
    <row r="34" spans="1:8" x14ac:dyDescent="0.25">
      <c r="A34" s="106"/>
      <c r="B34" s="93" t="s">
        <v>403</v>
      </c>
      <c r="C34" s="181">
        <v>0</v>
      </c>
      <c r="D34" s="181">
        <v>0</v>
      </c>
      <c r="E34" s="176">
        <v>0</v>
      </c>
      <c r="F34" s="176">
        <v>0</v>
      </c>
      <c r="G34" s="176">
        <v>0</v>
      </c>
      <c r="H34" s="176">
        <v>0</v>
      </c>
    </row>
    <row r="35" spans="1:8" x14ac:dyDescent="0.25">
      <c r="A35" s="106"/>
      <c r="B35" s="93" t="s">
        <v>404</v>
      </c>
      <c r="C35" s="176"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</row>
    <row r="36" spans="1:8" x14ac:dyDescent="0.25">
      <c r="A36" s="106"/>
      <c r="B36" s="93" t="s">
        <v>405</v>
      </c>
      <c r="C36" s="176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</row>
    <row r="37" spans="1:8" x14ac:dyDescent="0.25">
      <c r="A37" s="106"/>
      <c r="B37" s="93" t="s">
        <v>406</v>
      </c>
      <c r="C37" s="176"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</row>
    <row r="38" spans="1:8" x14ac:dyDescent="0.25">
      <c r="A38" s="106"/>
      <c r="B38" s="93" t="s">
        <v>407</v>
      </c>
      <c r="C38" s="176">
        <v>0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</row>
    <row r="39" spans="1:8" x14ac:dyDescent="0.25">
      <c r="A39" s="129"/>
      <c r="B39" s="130"/>
      <c r="C39" s="177"/>
      <c r="D39" s="177"/>
      <c r="E39" s="177"/>
      <c r="F39" s="177"/>
      <c r="G39" s="177"/>
      <c r="H39" s="177"/>
    </row>
    <row r="40" spans="1:8" x14ac:dyDescent="0.25">
      <c r="A40" s="255" t="s">
        <v>408</v>
      </c>
      <c r="B40" s="256"/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</row>
    <row r="41" spans="1:8" x14ac:dyDescent="0.25">
      <c r="A41" s="106"/>
      <c r="B41" s="93" t="s">
        <v>409</v>
      </c>
      <c r="C41" s="176">
        <v>0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</row>
    <row r="42" spans="1:8" ht="24" x14ac:dyDescent="0.25">
      <c r="A42" s="106"/>
      <c r="B42" s="36" t="s">
        <v>410</v>
      </c>
      <c r="C42" s="176">
        <v>0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</row>
    <row r="43" spans="1:8" x14ac:dyDescent="0.25">
      <c r="A43" s="106"/>
      <c r="B43" s="93" t="s">
        <v>411</v>
      </c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</row>
    <row r="44" spans="1:8" x14ac:dyDescent="0.25">
      <c r="A44" s="106"/>
      <c r="B44" s="93" t="s">
        <v>412</v>
      </c>
      <c r="C44" s="176"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</row>
    <row r="45" spans="1:8" x14ac:dyDescent="0.25">
      <c r="A45" s="129"/>
      <c r="B45" s="130"/>
      <c r="C45" s="177"/>
      <c r="D45" s="177"/>
      <c r="E45" s="177"/>
      <c r="F45" s="177"/>
      <c r="G45" s="177"/>
      <c r="H45" s="177"/>
    </row>
    <row r="46" spans="1:8" x14ac:dyDescent="0.25">
      <c r="A46" s="255" t="s">
        <v>413</v>
      </c>
      <c r="B46" s="256"/>
      <c r="C46" s="177">
        <v>0</v>
      </c>
      <c r="D46" s="177">
        <v>0</v>
      </c>
      <c r="E46" s="177">
        <v>0</v>
      </c>
      <c r="F46" s="177">
        <v>0</v>
      </c>
      <c r="G46" s="177">
        <v>0</v>
      </c>
      <c r="H46" s="177">
        <v>0</v>
      </c>
    </row>
    <row r="47" spans="1:8" x14ac:dyDescent="0.25">
      <c r="A47" s="255" t="s">
        <v>381</v>
      </c>
      <c r="B47" s="256"/>
      <c r="C47" s="176"/>
      <c r="D47" s="176"/>
      <c r="E47" s="176"/>
      <c r="F47" s="176"/>
      <c r="G47" s="176"/>
      <c r="H47" s="176"/>
    </row>
    <row r="48" spans="1:8" x14ac:dyDescent="0.25">
      <c r="A48" s="106"/>
      <c r="B48" s="93" t="s">
        <v>382</v>
      </c>
      <c r="C48" s="176">
        <v>0</v>
      </c>
      <c r="D48" s="176">
        <v>0</v>
      </c>
      <c r="E48" s="176">
        <v>0</v>
      </c>
      <c r="F48" s="176">
        <v>0</v>
      </c>
      <c r="G48" s="176">
        <v>0</v>
      </c>
      <c r="H48" s="176">
        <v>0</v>
      </c>
    </row>
    <row r="49" spans="1:8" x14ac:dyDescent="0.25">
      <c r="A49" s="106"/>
      <c r="B49" s="93" t="s">
        <v>383</v>
      </c>
      <c r="C49" s="176"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</row>
    <row r="50" spans="1:8" x14ac:dyDescent="0.25">
      <c r="A50" s="106"/>
      <c r="B50" s="93" t="s">
        <v>384</v>
      </c>
      <c r="C50" s="176"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</row>
    <row r="51" spans="1:8" x14ac:dyDescent="0.25">
      <c r="A51" s="106"/>
      <c r="B51" s="93" t="s">
        <v>385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  <c r="H51" s="176">
        <v>0</v>
      </c>
    </row>
    <row r="52" spans="1:8" x14ac:dyDescent="0.25">
      <c r="A52" s="106"/>
      <c r="B52" s="93" t="s">
        <v>386</v>
      </c>
      <c r="C52" s="176">
        <v>0</v>
      </c>
      <c r="D52" s="176">
        <v>0</v>
      </c>
      <c r="E52" s="176">
        <v>0</v>
      </c>
      <c r="F52" s="176">
        <v>0</v>
      </c>
      <c r="G52" s="176">
        <v>0</v>
      </c>
      <c r="H52" s="176">
        <v>0</v>
      </c>
    </row>
    <row r="53" spans="1:8" x14ac:dyDescent="0.25">
      <c r="A53" s="106"/>
      <c r="B53" s="93" t="s">
        <v>387</v>
      </c>
      <c r="C53" s="176">
        <v>0</v>
      </c>
      <c r="D53" s="176">
        <v>0</v>
      </c>
      <c r="E53" s="176">
        <v>0</v>
      </c>
      <c r="F53" s="176">
        <v>0</v>
      </c>
      <c r="G53" s="176">
        <v>0</v>
      </c>
      <c r="H53" s="176">
        <v>0</v>
      </c>
    </row>
    <row r="54" spans="1:8" x14ac:dyDescent="0.25">
      <c r="A54" s="106"/>
      <c r="B54" s="93" t="s">
        <v>388</v>
      </c>
      <c r="C54" s="176">
        <v>0</v>
      </c>
      <c r="D54" s="176">
        <v>0</v>
      </c>
      <c r="E54" s="176">
        <v>0</v>
      </c>
      <c r="F54" s="176">
        <v>0</v>
      </c>
      <c r="G54" s="176">
        <v>0</v>
      </c>
      <c r="H54" s="176">
        <v>0</v>
      </c>
    </row>
    <row r="55" spans="1:8" x14ac:dyDescent="0.25">
      <c r="A55" s="106"/>
      <c r="B55" s="93" t="s">
        <v>389</v>
      </c>
      <c r="C55" s="176">
        <v>0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</row>
    <row r="56" spans="1:8" ht="15.75" thickBot="1" x14ac:dyDescent="0.3">
      <c r="A56" s="149"/>
      <c r="B56" s="150"/>
      <c r="C56" s="182"/>
      <c r="D56" s="182"/>
      <c r="E56" s="182"/>
      <c r="F56" s="182"/>
      <c r="G56" s="182"/>
      <c r="H56" s="182"/>
    </row>
    <row r="57" spans="1:8" x14ac:dyDescent="0.25">
      <c r="A57" s="342" t="s">
        <v>390</v>
      </c>
      <c r="B57" s="346"/>
      <c r="C57" s="177">
        <v>0</v>
      </c>
      <c r="D57" s="183">
        <v>0</v>
      </c>
      <c r="E57" s="177">
        <v>0</v>
      </c>
      <c r="F57" s="183">
        <v>0</v>
      </c>
      <c r="G57" s="177">
        <v>0</v>
      </c>
      <c r="H57" s="177">
        <v>0</v>
      </c>
    </row>
    <row r="58" spans="1:8" x14ac:dyDescent="0.25">
      <c r="A58" s="106"/>
      <c r="B58" s="93" t="s">
        <v>391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</row>
    <row r="59" spans="1:8" x14ac:dyDescent="0.25">
      <c r="A59" s="106"/>
      <c r="B59" s="93" t="s">
        <v>392</v>
      </c>
      <c r="C59" s="176">
        <v>0</v>
      </c>
      <c r="D59" s="176">
        <v>0</v>
      </c>
      <c r="E59" s="176">
        <v>0</v>
      </c>
      <c r="F59" s="176">
        <v>0</v>
      </c>
      <c r="G59" s="176">
        <v>0</v>
      </c>
      <c r="H59" s="176">
        <v>0</v>
      </c>
    </row>
    <row r="60" spans="1:8" x14ac:dyDescent="0.25">
      <c r="A60" s="106"/>
      <c r="B60" s="93" t="s">
        <v>393</v>
      </c>
      <c r="C60" s="176">
        <v>0</v>
      </c>
      <c r="D60" s="176">
        <v>0</v>
      </c>
      <c r="E60" s="176">
        <v>0</v>
      </c>
      <c r="F60" s="176">
        <v>0</v>
      </c>
      <c r="G60" s="176">
        <v>0</v>
      </c>
      <c r="H60" s="176">
        <v>0</v>
      </c>
    </row>
    <row r="61" spans="1:8" x14ac:dyDescent="0.25">
      <c r="A61" s="106"/>
      <c r="B61" s="93" t="s">
        <v>394</v>
      </c>
      <c r="C61" s="176">
        <v>0</v>
      </c>
      <c r="D61" s="176">
        <v>0</v>
      </c>
      <c r="E61" s="176">
        <v>0</v>
      </c>
      <c r="F61" s="176">
        <v>0</v>
      </c>
      <c r="G61" s="176">
        <v>0</v>
      </c>
      <c r="H61" s="176">
        <v>0</v>
      </c>
    </row>
    <row r="62" spans="1:8" x14ac:dyDescent="0.25">
      <c r="A62" s="106"/>
      <c r="B62" s="93" t="s">
        <v>395</v>
      </c>
      <c r="C62" s="176">
        <v>0</v>
      </c>
      <c r="D62" s="176">
        <v>0</v>
      </c>
      <c r="E62" s="176">
        <v>0</v>
      </c>
      <c r="F62" s="176">
        <v>0</v>
      </c>
      <c r="G62" s="176">
        <v>0</v>
      </c>
      <c r="H62" s="176">
        <v>0</v>
      </c>
    </row>
    <row r="63" spans="1:8" x14ac:dyDescent="0.25">
      <c r="A63" s="106"/>
      <c r="B63" s="93" t="s">
        <v>396</v>
      </c>
      <c r="C63" s="176"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</row>
    <row r="64" spans="1:8" x14ac:dyDescent="0.25">
      <c r="A64" s="106"/>
      <c r="B64" s="93" t="s">
        <v>397</v>
      </c>
      <c r="C64" s="176">
        <v>0</v>
      </c>
      <c r="D64" s="176">
        <v>0</v>
      </c>
      <c r="E64" s="176">
        <v>0</v>
      </c>
      <c r="F64" s="176">
        <v>0</v>
      </c>
      <c r="G64" s="176">
        <v>0</v>
      </c>
      <c r="H64" s="176">
        <v>0</v>
      </c>
    </row>
    <row r="65" spans="1:8" x14ac:dyDescent="0.25">
      <c r="A65" s="129"/>
      <c r="B65" s="130"/>
      <c r="C65" s="177"/>
      <c r="D65" s="177"/>
      <c r="E65" s="177"/>
      <c r="F65" s="177"/>
      <c r="G65" s="177"/>
      <c r="H65" s="177"/>
    </row>
    <row r="66" spans="1:8" x14ac:dyDescent="0.25">
      <c r="A66" s="255" t="s">
        <v>398</v>
      </c>
      <c r="B66" s="256"/>
      <c r="C66" s="177">
        <v>0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</row>
    <row r="67" spans="1:8" x14ac:dyDescent="0.25">
      <c r="A67" s="106"/>
      <c r="B67" s="93" t="s">
        <v>399</v>
      </c>
      <c r="C67" s="176">
        <v>0</v>
      </c>
      <c r="D67" s="176">
        <v>0</v>
      </c>
      <c r="E67" s="176">
        <v>0</v>
      </c>
      <c r="F67" s="176">
        <v>0</v>
      </c>
      <c r="G67" s="176">
        <v>0</v>
      </c>
      <c r="H67" s="176">
        <v>0</v>
      </c>
    </row>
    <row r="68" spans="1:8" x14ac:dyDescent="0.25">
      <c r="A68" s="106"/>
      <c r="B68" s="93" t="s">
        <v>400</v>
      </c>
      <c r="C68" s="176">
        <v>0</v>
      </c>
      <c r="D68" s="176">
        <v>0</v>
      </c>
      <c r="E68" s="176">
        <v>0</v>
      </c>
      <c r="F68" s="176">
        <v>0</v>
      </c>
      <c r="G68" s="176">
        <v>0</v>
      </c>
      <c r="H68" s="176">
        <v>0</v>
      </c>
    </row>
    <row r="69" spans="1:8" x14ac:dyDescent="0.25">
      <c r="A69" s="106"/>
      <c r="B69" s="93" t="s">
        <v>401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</row>
    <row r="70" spans="1:8" x14ac:dyDescent="0.25">
      <c r="A70" s="106"/>
      <c r="B70" s="93" t="s">
        <v>402</v>
      </c>
      <c r="C70" s="176"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</row>
    <row r="71" spans="1:8" x14ac:dyDescent="0.25">
      <c r="A71" s="106"/>
      <c r="B71" s="93" t="s">
        <v>403</v>
      </c>
      <c r="C71" s="176">
        <v>0</v>
      </c>
      <c r="D71" s="176">
        <v>0</v>
      </c>
      <c r="E71" s="176">
        <v>0</v>
      </c>
      <c r="F71" s="176">
        <v>0</v>
      </c>
      <c r="G71" s="176">
        <v>0</v>
      </c>
      <c r="H71" s="176">
        <v>0</v>
      </c>
    </row>
    <row r="72" spans="1:8" x14ac:dyDescent="0.25">
      <c r="A72" s="106"/>
      <c r="B72" s="93" t="s">
        <v>404</v>
      </c>
      <c r="C72" s="176"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</row>
    <row r="73" spans="1:8" x14ac:dyDescent="0.25">
      <c r="A73" s="106"/>
      <c r="B73" s="93" t="s">
        <v>405</v>
      </c>
      <c r="C73" s="176">
        <v>0</v>
      </c>
      <c r="D73" s="176">
        <v>0</v>
      </c>
      <c r="E73" s="176">
        <v>0</v>
      </c>
      <c r="F73" s="176">
        <v>0</v>
      </c>
      <c r="G73" s="176">
        <v>0</v>
      </c>
      <c r="H73" s="176">
        <v>0</v>
      </c>
    </row>
    <row r="74" spans="1:8" x14ac:dyDescent="0.25">
      <c r="A74" s="106"/>
      <c r="B74" s="93" t="s">
        <v>406</v>
      </c>
      <c r="C74" s="176">
        <v>0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</row>
    <row r="75" spans="1:8" x14ac:dyDescent="0.25">
      <c r="A75" s="106"/>
      <c r="B75" s="93" t="s">
        <v>407</v>
      </c>
      <c r="C75" s="176">
        <v>0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</row>
    <row r="76" spans="1:8" x14ac:dyDescent="0.25">
      <c r="A76" s="129"/>
      <c r="B76" s="130"/>
      <c r="C76" s="177"/>
      <c r="D76" s="177"/>
      <c r="E76" s="177"/>
      <c r="F76" s="177"/>
      <c r="G76" s="177"/>
      <c r="H76" s="177"/>
    </row>
    <row r="77" spans="1:8" x14ac:dyDescent="0.25">
      <c r="A77" s="255" t="s">
        <v>408</v>
      </c>
      <c r="B77" s="256"/>
      <c r="C77" s="177">
        <v>0</v>
      </c>
      <c r="D77" s="177">
        <v>0</v>
      </c>
      <c r="E77" s="177">
        <v>0</v>
      </c>
      <c r="F77" s="177">
        <v>0</v>
      </c>
      <c r="G77" s="177">
        <v>0</v>
      </c>
      <c r="H77" s="177">
        <v>0</v>
      </c>
    </row>
    <row r="78" spans="1:8" x14ac:dyDescent="0.25">
      <c r="A78" s="106"/>
      <c r="B78" s="93" t="s">
        <v>409</v>
      </c>
      <c r="C78" s="176">
        <v>0</v>
      </c>
      <c r="D78" s="176">
        <v>0</v>
      </c>
      <c r="E78" s="176">
        <v>0</v>
      </c>
      <c r="F78" s="176">
        <v>0</v>
      </c>
      <c r="G78" s="176">
        <v>0</v>
      </c>
      <c r="H78" s="176">
        <v>0</v>
      </c>
    </row>
    <row r="79" spans="1:8" ht="24" x14ac:dyDescent="0.25">
      <c r="A79" s="106"/>
      <c r="B79" s="36" t="s">
        <v>410</v>
      </c>
      <c r="C79" s="176">
        <v>0</v>
      </c>
      <c r="D79" s="176">
        <v>0</v>
      </c>
      <c r="E79" s="176">
        <v>0</v>
      </c>
      <c r="F79" s="176">
        <v>0</v>
      </c>
      <c r="G79" s="176">
        <v>0</v>
      </c>
      <c r="H79" s="176">
        <v>0</v>
      </c>
    </row>
    <row r="80" spans="1:8" ht="15.75" thickBot="1" x14ac:dyDescent="0.3">
      <c r="A80" s="120"/>
      <c r="B80" s="96" t="s">
        <v>411</v>
      </c>
      <c r="C80" s="178">
        <v>0</v>
      </c>
      <c r="D80" s="178">
        <v>0</v>
      </c>
      <c r="E80" s="178">
        <v>0</v>
      </c>
      <c r="F80" s="178">
        <v>0</v>
      </c>
      <c r="G80" s="178">
        <v>0</v>
      </c>
      <c r="H80" s="178">
        <v>0</v>
      </c>
    </row>
    <row r="81" spans="1:8" x14ac:dyDescent="0.25">
      <c r="A81" s="106"/>
      <c r="B81" s="93" t="s">
        <v>412</v>
      </c>
      <c r="C81" s="176">
        <v>0</v>
      </c>
      <c r="D81" s="176">
        <v>0</v>
      </c>
      <c r="E81" s="176">
        <v>0</v>
      </c>
      <c r="F81" s="176">
        <v>0</v>
      </c>
      <c r="G81" s="176">
        <v>0</v>
      </c>
      <c r="H81" s="176">
        <v>0</v>
      </c>
    </row>
    <row r="82" spans="1:8" ht="15.75" thickBot="1" x14ac:dyDescent="0.3">
      <c r="A82" s="365" t="s">
        <v>376</v>
      </c>
      <c r="B82" s="366"/>
      <c r="C82" s="184">
        <f>+C10+C46</f>
        <v>113490308</v>
      </c>
      <c r="D82" s="184">
        <f t="shared" ref="D82:H82" si="2">+D10+D46</f>
        <v>5392867.6699999999</v>
      </c>
      <c r="E82" s="184">
        <f t="shared" si="2"/>
        <v>118883175.67</v>
      </c>
      <c r="F82" s="184">
        <f t="shared" si="2"/>
        <v>25931114.579999998</v>
      </c>
      <c r="G82" s="184">
        <f t="shared" si="2"/>
        <v>25564519.420000002</v>
      </c>
      <c r="H82" s="184">
        <f t="shared" si="2"/>
        <v>92952061.090000004</v>
      </c>
    </row>
    <row r="84" spans="1:8" x14ac:dyDescent="0.25">
      <c r="A84" s="264" t="s">
        <v>430</v>
      </c>
      <c r="B84" s="264"/>
      <c r="C84" s="264"/>
      <c r="D84" s="264"/>
      <c r="E84" s="264"/>
      <c r="F84" s="264"/>
      <c r="G84" s="264"/>
    </row>
    <row r="85" spans="1:8" x14ac:dyDescent="0.25">
      <c r="A85" s="264"/>
      <c r="B85" s="264"/>
      <c r="C85" s="264"/>
      <c r="D85" s="264"/>
      <c r="E85" s="264"/>
      <c r="F85" s="264"/>
      <c r="G85" s="264"/>
    </row>
    <row r="86" spans="1:8" x14ac:dyDescent="0.25">
      <c r="A86" s="119"/>
      <c r="B86" s="119"/>
      <c r="C86" s="119"/>
      <c r="D86" s="119"/>
      <c r="E86" s="119"/>
      <c r="F86" s="119"/>
      <c r="G86" s="119"/>
    </row>
    <row r="87" spans="1:8" x14ac:dyDescent="0.25">
      <c r="A87" s="45"/>
      <c r="B87" s="45"/>
      <c r="C87" s="45"/>
      <c r="D87" s="45"/>
      <c r="E87" s="45"/>
      <c r="F87" s="45"/>
      <c r="G87" s="45"/>
    </row>
    <row r="88" spans="1:8" x14ac:dyDescent="0.25">
      <c r="A88" s="45"/>
      <c r="B88" s="45"/>
      <c r="C88" s="45"/>
      <c r="D88" s="45"/>
      <c r="E88" s="45"/>
      <c r="F88" s="45"/>
      <c r="G88" s="45"/>
    </row>
    <row r="89" spans="1:8" x14ac:dyDescent="0.25">
      <c r="A89" s="19"/>
      <c r="B89" s="20"/>
      <c r="C89" s="21"/>
      <c r="D89" s="21"/>
      <c r="E89" s="22"/>
      <c r="F89" s="23"/>
      <c r="G89" s="20"/>
    </row>
    <row r="90" spans="1:8" x14ac:dyDescent="0.25">
      <c r="A90" s="1"/>
      <c r="B90" s="265"/>
      <c r="C90" s="265"/>
      <c r="D90" s="3"/>
    </row>
    <row r="91" spans="1:8" x14ac:dyDescent="0.25">
      <c r="A91" s="62"/>
      <c r="B91" s="266" t="s">
        <v>539</v>
      </c>
      <c r="C91" s="266"/>
      <c r="D91" s="3"/>
      <c r="E91" s="340" t="s">
        <v>514</v>
      </c>
      <c r="F91" s="340"/>
      <c r="G91" s="340"/>
    </row>
    <row r="92" spans="1:8" x14ac:dyDescent="0.25">
      <c r="A92" s="63"/>
      <c r="B92" s="257" t="s">
        <v>532</v>
      </c>
      <c r="C92" s="257"/>
      <c r="D92" s="64"/>
      <c r="E92" s="341" t="s">
        <v>518</v>
      </c>
      <c r="F92" s="341"/>
      <c r="G92" s="341"/>
    </row>
    <row r="93" spans="1:8" x14ac:dyDescent="0.25">
      <c r="B93" s="15"/>
      <c r="D93" s="12"/>
      <c r="E93" s="257"/>
      <c r="F93" s="257"/>
      <c r="G93" s="257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tabSelected="1" zoomScaleNormal="100" workbookViewId="0">
      <selection activeCell="E27" sqref="E27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31" t="s">
        <v>120</v>
      </c>
      <c r="B1" s="232"/>
      <c r="C1" s="232"/>
      <c r="D1" s="232"/>
      <c r="E1" s="232"/>
      <c r="F1" s="232"/>
      <c r="G1" s="362"/>
    </row>
    <row r="2" spans="1:7" x14ac:dyDescent="0.25">
      <c r="A2" s="305" t="s">
        <v>296</v>
      </c>
      <c r="B2" s="306"/>
      <c r="C2" s="306"/>
      <c r="D2" s="306"/>
      <c r="E2" s="306"/>
      <c r="F2" s="306"/>
      <c r="G2" s="363"/>
    </row>
    <row r="3" spans="1:7" x14ac:dyDescent="0.25">
      <c r="A3" s="305" t="s">
        <v>523</v>
      </c>
      <c r="B3" s="306"/>
      <c r="C3" s="306"/>
      <c r="D3" s="306"/>
      <c r="E3" s="306"/>
      <c r="F3" s="306"/>
      <c r="G3" s="363"/>
    </row>
    <row r="4" spans="1:7" x14ac:dyDescent="0.25">
      <c r="A4" s="305" t="s">
        <v>540</v>
      </c>
      <c r="B4" s="306"/>
      <c r="C4" s="306"/>
      <c r="D4" s="306"/>
      <c r="E4" s="306"/>
      <c r="F4" s="306"/>
      <c r="G4" s="363"/>
    </row>
    <row r="5" spans="1:7" ht="15.75" thickBot="1" x14ac:dyDescent="0.3">
      <c r="A5" s="308" t="s">
        <v>1</v>
      </c>
      <c r="B5" s="309"/>
      <c r="C5" s="309"/>
      <c r="D5" s="309"/>
      <c r="E5" s="309"/>
      <c r="F5" s="309"/>
      <c r="G5" s="364"/>
    </row>
    <row r="6" spans="1:7" ht="15.75" thickBot="1" x14ac:dyDescent="0.3">
      <c r="A6" s="337" t="s">
        <v>2</v>
      </c>
      <c r="B6" s="356" t="s">
        <v>297</v>
      </c>
      <c r="C6" s="357"/>
      <c r="D6" s="357"/>
      <c r="E6" s="357"/>
      <c r="F6" s="358"/>
      <c r="G6" s="304" t="s">
        <v>298</v>
      </c>
    </row>
    <row r="7" spans="1:7" ht="48.75" thickBot="1" x14ac:dyDescent="0.3">
      <c r="A7" s="339"/>
      <c r="B7" s="143" t="s">
        <v>185</v>
      </c>
      <c r="C7" s="143" t="s">
        <v>299</v>
      </c>
      <c r="D7" s="143" t="s">
        <v>300</v>
      </c>
      <c r="E7" s="143" t="s">
        <v>414</v>
      </c>
      <c r="F7" s="143" t="s">
        <v>203</v>
      </c>
      <c r="G7" s="259"/>
    </row>
    <row r="8" spans="1:7" x14ac:dyDescent="0.25">
      <c r="A8" s="131" t="s">
        <v>415</v>
      </c>
      <c r="B8" s="128">
        <f>+B9</f>
        <v>0</v>
      </c>
      <c r="C8" s="128">
        <f t="shared" ref="C8:G8" si="0">+C9</f>
        <v>0</v>
      </c>
      <c r="D8" s="128">
        <f t="shared" si="0"/>
        <v>0</v>
      </c>
      <c r="E8" s="128">
        <f t="shared" si="0"/>
        <v>0</v>
      </c>
      <c r="F8" s="128">
        <f t="shared" si="0"/>
        <v>0</v>
      </c>
      <c r="G8" s="128">
        <f t="shared" si="0"/>
        <v>0</v>
      </c>
    </row>
    <row r="9" spans="1:7" x14ac:dyDescent="0.25">
      <c r="A9" s="40" t="s">
        <v>416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</row>
    <row r="10" spans="1:7" x14ac:dyDescent="0.25">
      <c r="A10" s="40" t="s">
        <v>417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</row>
    <row r="11" spans="1:7" x14ac:dyDescent="0.25">
      <c r="A11" s="40" t="s">
        <v>418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</row>
    <row r="12" spans="1:7" x14ac:dyDescent="0.25">
      <c r="A12" s="40" t="s">
        <v>419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</row>
    <row r="13" spans="1:7" x14ac:dyDescent="0.25">
      <c r="A13" s="40" t="s">
        <v>420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</row>
    <row r="14" spans="1:7" x14ac:dyDescent="0.25">
      <c r="A14" s="40" t="s">
        <v>421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</row>
    <row r="15" spans="1:7" ht="24" x14ac:dyDescent="0.25">
      <c r="A15" s="40" t="s">
        <v>422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</row>
    <row r="16" spans="1:7" x14ac:dyDescent="0.25">
      <c r="A16" s="133" t="s">
        <v>423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</row>
    <row r="17" spans="1:7" x14ac:dyDescent="0.25">
      <c r="A17" s="133" t="s">
        <v>424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</row>
    <row r="18" spans="1:7" x14ac:dyDescent="0.25">
      <c r="A18" s="40" t="s">
        <v>425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</row>
    <row r="19" spans="1:7" x14ac:dyDescent="0.25">
      <c r="A19" s="40"/>
      <c r="B19" s="134"/>
      <c r="C19" s="135"/>
      <c r="D19" s="135"/>
      <c r="E19" s="135"/>
      <c r="F19" s="135"/>
      <c r="G19" s="135"/>
    </row>
    <row r="20" spans="1:7" x14ac:dyDescent="0.25">
      <c r="A20" s="131" t="s">
        <v>426</v>
      </c>
      <c r="B20" s="128">
        <v>0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</row>
    <row r="21" spans="1:7" x14ac:dyDescent="0.25">
      <c r="A21" s="40" t="s">
        <v>416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</row>
    <row r="22" spans="1:7" x14ac:dyDescent="0.25">
      <c r="A22" s="40" t="s">
        <v>417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</row>
    <row r="23" spans="1:7" x14ac:dyDescent="0.25">
      <c r="A23" s="40" t="s">
        <v>418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</row>
    <row r="24" spans="1:7" x14ac:dyDescent="0.25">
      <c r="A24" s="40" t="s">
        <v>419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</row>
    <row r="25" spans="1:7" x14ac:dyDescent="0.25">
      <c r="A25" s="40" t="s">
        <v>420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</row>
    <row r="26" spans="1:7" x14ac:dyDescent="0.25">
      <c r="A26" s="40" t="s">
        <v>421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</row>
    <row r="27" spans="1:7" ht="24" x14ac:dyDescent="0.25">
      <c r="A27" s="40" t="s">
        <v>422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</row>
    <row r="28" spans="1:7" x14ac:dyDescent="0.25">
      <c r="A28" s="133" t="s">
        <v>423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</row>
    <row r="29" spans="1:7" x14ac:dyDescent="0.25">
      <c r="A29" s="133" t="s">
        <v>424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</row>
    <row r="30" spans="1:7" ht="15.75" thickBot="1" x14ac:dyDescent="0.3">
      <c r="A30" s="39" t="s">
        <v>425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x14ac:dyDescent="0.25">
      <c r="A31" s="131" t="s">
        <v>427</v>
      </c>
      <c r="B31" s="128">
        <f>+B8</f>
        <v>0</v>
      </c>
      <c r="C31" s="128">
        <f t="shared" ref="C31:G31" si="1">+C8</f>
        <v>0</v>
      </c>
      <c r="D31" s="128">
        <f t="shared" si="1"/>
        <v>0</v>
      </c>
      <c r="E31" s="128">
        <f t="shared" si="1"/>
        <v>0</v>
      </c>
      <c r="F31" s="128">
        <f t="shared" si="1"/>
        <v>0</v>
      </c>
      <c r="G31" s="128">
        <f t="shared" si="1"/>
        <v>0</v>
      </c>
    </row>
    <row r="32" spans="1:7" ht="15.75" thickBot="1" x14ac:dyDescent="0.3">
      <c r="A32" s="136"/>
      <c r="B32" s="137"/>
      <c r="C32" s="30"/>
      <c r="D32" s="30"/>
      <c r="E32" s="30"/>
      <c r="F32" s="30"/>
      <c r="G32" s="30"/>
    </row>
    <row r="34" spans="1:7" x14ac:dyDescent="0.25">
      <c r="A34" s="264" t="s">
        <v>430</v>
      </c>
      <c r="B34" s="264"/>
      <c r="C34" s="264"/>
      <c r="D34" s="264"/>
      <c r="E34" s="264"/>
      <c r="F34" s="264"/>
      <c r="G34" s="264"/>
    </row>
    <row r="35" spans="1:7" x14ac:dyDescent="0.25">
      <c r="A35" s="264"/>
      <c r="B35" s="264"/>
      <c r="C35" s="264"/>
      <c r="D35" s="264"/>
      <c r="E35" s="264"/>
      <c r="F35" s="264"/>
      <c r="G35" s="264"/>
    </row>
    <row r="36" spans="1:7" x14ac:dyDescent="0.25">
      <c r="A36" s="119"/>
      <c r="B36" s="119"/>
      <c r="C36" s="119"/>
      <c r="D36" s="119"/>
      <c r="E36" s="119"/>
      <c r="F36" s="119"/>
      <c r="G36" s="119"/>
    </row>
    <row r="37" spans="1:7" x14ac:dyDescent="0.25">
      <c r="A37" s="45"/>
      <c r="B37" s="45"/>
      <c r="C37" s="45"/>
      <c r="D37" s="45"/>
      <c r="E37" s="45"/>
      <c r="F37" s="45"/>
      <c r="G37" s="45"/>
    </row>
    <row r="38" spans="1:7" x14ac:dyDescent="0.25">
      <c r="A38" s="45"/>
      <c r="B38" s="45"/>
      <c r="C38" s="45"/>
      <c r="D38" s="45"/>
      <c r="E38" s="45"/>
      <c r="F38" s="45"/>
      <c r="G38" s="45"/>
    </row>
    <row r="39" spans="1:7" x14ac:dyDescent="0.25">
      <c r="A39" s="19"/>
      <c r="B39" s="20"/>
      <c r="C39" s="21"/>
      <c r="D39" s="21"/>
      <c r="E39" s="22"/>
      <c r="F39" s="23"/>
      <c r="G39" s="20"/>
    </row>
    <row r="40" spans="1:7" x14ac:dyDescent="0.25">
      <c r="A40" s="1"/>
      <c r="B40" s="265"/>
      <c r="C40" s="265"/>
      <c r="D40" s="3"/>
    </row>
    <row r="41" spans="1:7" x14ac:dyDescent="0.25">
      <c r="A41" s="16" t="s">
        <v>536</v>
      </c>
      <c r="B41" s="16"/>
      <c r="D41" s="3"/>
      <c r="E41" s="10" t="s">
        <v>514</v>
      </c>
      <c r="F41" s="10"/>
      <c r="G41" s="10"/>
    </row>
    <row r="42" spans="1:7" ht="15" customHeight="1" x14ac:dyDescent="0.25">
      <c r="A42" s="15" t="s">
        <v>532</v>
      </c>
      <c r="B42" s="15"/>
      <c r="D42" s="64"/>
      <c r="E42" s="341" t="s">
        <v>518</v>
      </c>
      <c r="F42" s="341"/>
      <c r="G42" s="341"/>
    </row>
    <row r="43" spans="1:7" x14ac:dyDescent="0.25">
      <c r="B43" s="15"/>
      <c r="D43" s="12"/>
      <c r="E43" s="257"/>
      <c r="F43" s="257"/>
      <c r="G43" s="257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Marlen</cp:lastModifiedBy>
  <cp:lastPrinted>2022-07-13T20:09:27Z</cp:lastPrinted>
  <dcterms:created xsi:type="dcterms:W3CDTF">2017-01-13T15:28:41Z</dcterms:created>
  <dcterms:modified xsi:type="dcterms:W3CDTF">2023-04-24T22:54:58Z</dcterms:modified>
</cp:coreProperties>
</file>