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74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4">'FORMATO 5'!$1:$8</definedName>
    <definedName name="_xlnm.Print_Titles" localSheetId="5">'FORMATO 6A'!$1:$9</definedName>
    <definedName name="_xlnm.Print_Titles" localSheetId="7">'FORMATO 6C'!$1:$9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<sst xmlns="http://schemas.openxmlformats.org/spreadsheetml/2006/main" count="658" uniqueCount="449">
  <si>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</si>
  <si>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</si>
  <si>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</si>
  <si>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</si>
  <si>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</si>
  <si>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</si>
  <si>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</si>
  <si>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</si>
  <si>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</si>
  <si>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</si>
  <si>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</si>
  <si>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</si>
  <si>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</si>
  <si>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</si>
  <si>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</si>
  <si>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</si>
  <si>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</si>
  <si>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</si>
  <si>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</si>
  <si>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</si>
  <si>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</si>
  <si>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</si>
  <si>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</si>
  <si>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</si>
  <si>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</si>
  <si>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</si>
  <si>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</si>
  <si>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</si>
  <si>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</si>
  <si>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</si>
  <si>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</si>
  <si>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</si>
  <si>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</si>
  <si>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</si>
  <si>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</si>
  <si>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</si>
  <si>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</si>
  <si>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</si>
  <si>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</si>
  <si>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</si>
  <si>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</si>
  <si>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</si>
  <si>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</si>
  <si>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</si>
  <si>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</si>
  <si>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</si>
  <si>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</si>
  <si>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</si>
  <si>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</si>
  <si>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</si>
  <si>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</si>
  <si>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</si>
  <si>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</si>
  <si>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</si>
  <si>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</si>
  <si>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</si>
  <si>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</si>
  <si>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</si>
  <si>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</si>
  <si>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</si>
  <si>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</si>
  <si>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</si>
  <si>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</si>
  <si>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</si>
  <si>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</si>
  <si>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</si>
  <si>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</si>
  <si>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</si>
  <si>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</si>
  <si>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</si>
  <si>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</si>
  <si>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</si>
  <si>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</si>
  <si>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</si>
  <si>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</si>
  <si>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</si>
  <si>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</si>
  <si>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</si>
  <si>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</si>
  <si>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</si>
  <si>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</si>
  <si>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</si>
  <si>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</si>
  <si>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</si>
  <si>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</si>
  <si>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</si>
  <si>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</si>
  <si>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</si>
  <si>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</si>
  <si>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</si>
  <si>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</si>
  <si>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</si>
  <si>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</si>
  <si>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</si>
  <si>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</si>
  <si>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</si>
  <si>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</si>
  <si>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</si>
  <si>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</si>
  <si>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</si>
  <si>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</si>
  <si>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</si>
  <si>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</si>
  <si>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</si>
  <si>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</si>
  <si>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</si>
  <si>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</si>
  <si>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</si>
  <si>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</si>
  <si>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</si>
  <si>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</si>
  <si>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</si>
  <si>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</si>
  <si>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</si>
  <si>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</si>
  <si>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</si>
  <si>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</si>
  <si>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</si>
  <si>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</si>
  <si>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</si>
  <si>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Juventud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</si>
  <si>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</si>
  <si>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</si>
  <si>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</si>
  <si>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</si>
  <si>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</si>
  <si>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</si>
  <si>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</si>
  <si>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</si>
  <si>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</si>
  <si>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</si>
  <si>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</si>
  <si>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</si>
  <si>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</si>
  <si>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</si>
  <si>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</si>
  <si>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</si>
  <si>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</si>
  <si>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</si>
  <si>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</si>
  <si>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</si>
  <si>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</si>
  <si>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</si>
  <si>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</si>
  <si>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</si>
  <si>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</si>
  <si>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</si>
  <si>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</si>
  <si>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</si>
  <si>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</si>
  <si>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</si>
  <si>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</si>
  <si>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</si>
  <si>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</si>
  <si>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</si>
  <si>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</si>
  <si>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</si>
  <si>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</si>
  <si>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</si>
  <si>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</si>
  <si>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</si>
  <si>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</si>
  <si>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</si>
  <si>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</si>
  <si>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</si>
  <si>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</si>
  <si>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</si>
  <si>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</si>
  <si>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</si>
  <si>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</si>
  <si>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</si>
  <si>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</si>
  <si>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</si>
  <si>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</si>
  <si>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</si>
  <si>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</si>
  <si>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</si>
  <si>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</si>
  <si>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</si>
  <si>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</si>
  <si>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</si>
  <si>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</si>
  <si>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</si>
  <si>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</si>
  <si>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</si>
  <si>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</si>
  <si>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</si>
  <si>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</si>
  <si>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</si>
  <si>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</si>
  <si>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</si>
  <si>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</si>
  <si>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</si>
  <si>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</si>
  <si>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</si>
  <si>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</si>
  <si>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</si>
  <si>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</si>
  <si>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</si>
  <si>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</si>
  <si>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</si>
  <si>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</si>
  <si>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</si>
  <si>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</si>
  <si>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</si>
  <si>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</si>
  <si>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</si>
  <si>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</si>
  <si>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</si>
  <si>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</si>
  <si>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</si>
  <si>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</si>
  <si>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</si>
  <si>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</si>
  <si>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</si>
  <si>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</si>
  <si>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</si>
  <si>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</si>
  <si>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</si>
  <si>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</si>
  <si>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</si>
  <si>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</si>
  <si>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</si>
  <si>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</si>
  <si>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</si>
  <si>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</si>
  <si>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</si>
  <si>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</si>
  <si>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</si>
  <si>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</si>
  <si>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</si>
  <si>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</si>
  <si>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</si>
  <si>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</si>
  <si>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</si>
  <si>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</si>
  <si>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</si>
  <si>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</si>
  <si>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</si>
  <si>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</si>
  <si>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</si>
  <si>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</si>
  <si>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</si>
  <si>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</si>
  <si>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</si>
  <si>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</si>
  <si>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</si>
  <si>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</si>
  <si>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</si>
  <si>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</si>
  <si>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</si>
  <si>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</si>
  <si>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</si>
  <si>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</si>
  <si>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</si>
  <si>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</si>
  <si>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</si>
  <si>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</si>
  <si>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</si>
  <si>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</si>
  <si>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</si>
  <si>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</si>
  <si>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</si>
  <si>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</si>
  <si>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</si>
  <si>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</si>
  <si>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</si>
  <si>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</si>
  <si>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</si>
  <si>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</si>
  <si>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</si>
  <si>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</si>
  <si>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</si>
  <si>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</si>
  <si>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</si>
  <si>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</si>
  <si>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</si>
  <si>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</si>
  <si>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</si>
  <si>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</si>
  <si>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</si>
  <si>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</si>
  <si>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</si>
  <si>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</si>
  <si>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</si>
  <si>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</si>
  <si>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</si>
  <si>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</si>
  <si>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</si>
  <si>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</si>
  <si>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</si>
  <si>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</si>
  <si>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</si>
  <si>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</si>
  <si>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</si>
  <si>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</si>
  <si>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</si>
  <si>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</si>
  <si>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</si>
  <si>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</si>
  <si>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</si>
  <si>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</si>
  <si>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</si>
  <si>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</si>
  <si>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</si>
  <si>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</si>
  <si>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</si>
  <si>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</si>
  <si>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</si>
  <si>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</si>
  <si>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</si>
  <si>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</si>
  <si>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</si>
  <si>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</si>
  <si>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</si>
  <si>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</si>
  <si>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</si>
  <si>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</si>
  <si>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</si>
  <si>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</si>
  <si>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</si>
  <si>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</si>
  <si>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</si>
  <si>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</si>
  <si>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</si>
  <si>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</si>
  <si>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</si>
  <si>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</si>
  <si>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</si>
  <si>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</si>
  <si>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</si>
  <si>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</si>
  <si>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</si>
  <si>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</si>
  <si>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</si>
  <si>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</si>
  <si>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</si>
  <si>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</si>
  <si>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</si>
  <si>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</si>
  <si>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</si>
  <si>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</si>
  <si>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</si>
  <si>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</si>
  <si>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</si>
  <si>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</si>
  <si>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</si>
  <si>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</si>
  <si>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</si>
  <si>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</si>
  <si>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</si>
  <si>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</si>
  <si>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</si>
  <si>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</si>
  <si>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</si>
  <si>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</si>
  <si>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</si>
  <si>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</si>
  <si>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</si>
  <si>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</si>
  <si>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</si>
  <si>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</si>
  <si>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</si>
  <si>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</si>
  <si>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</si>
  <si>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</si>
  <si>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</si>
  <si>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</si>
  <si>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</si>
  <si>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</si>
  <si>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</si>
  <si>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</si>
  <si>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</si>
  <si>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</si>
  <si>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</si>
  <si>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</si>
  <si>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</si>
  <si>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</si>
  <si>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</si>
  <si>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</si>
  <si>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</si>
  <si>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</si>
  <si>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</si>
  <si>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</si>
  <si>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</si>
  <si>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</si>
  <si>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</si>
  <si>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</si>
  <si>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</si>
  <si>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</si>
  <si>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</si>
  <si>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</si>
  <si>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</si>
  <si>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</si>
  <si>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</si>
  <si>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</si>
  <si>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</si>
  <si>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</si>
  <si>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</si>
  <si>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</si>
  <si>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</si>
  <si>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</si>
  <si>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</si>
  <si>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</si>
  <si>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</si>
  <si>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</si>
  <si>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</si>
  <si>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</si>
  <si>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</si>
  <si>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</si>
  <si>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</si>
  <si>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</si>
  <si>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</si>
  <si>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</si>
  <si>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</si>
  <si>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</si>
  <si>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</si>
  <si>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</si>
  <si>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</si>
  <si>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</si>
  <si>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</si>
  <si>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</si>
  <si>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</si>
  <si>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</si>
  <si>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</si>
  <si>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</si>
  <si>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</si>
  <si>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</si>
  <si>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</si>
  <si>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</si>
  <si>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</si>
  <si>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</si>
  <si>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</si>
  <si>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</si>
  <si>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</si>
  <si>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</si>
  <si>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</si>
  <si>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</si>
  <si>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</si>
  <si>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</si>
  <si>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</si>
  <si>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</si>
  <si>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</si>
  <si>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</si>
  <si>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2023 (d)</t>
  </si>
  <si>
    <t>31 de diciembre de 2022 (e)</t>
  </si>
  <si>
    <t>Saldo al 31 de diciembre de 2022 (d)</t>
  </si>
  <si>
    <t>Al 31 de diciembre de 2022 y al 30 de Septiembre de 2023 (b)</t>
  </si>
  <si>
    <t>Del 1 de Enero al 30 de Septiembre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</si>
</sst>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4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3" fillId="0" borderId="13" xfId="0" applyNumberFormat="1" applyFont="1" applyBorder="1" applyAlignment="1">
      <alignment horizontal="right" vertical="center" wrapText="1"/>
    </xf>
    <xf numFmtId="164" fontId="53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0" fontId="50" fillId="33" borderId="10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53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left" vertical="center" indent="1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5" xfId="0" applyNumberFormat="1" applyFont="1" applyBorder="1" applyAlignment="1">
      <alignment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33" borderId="14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164" fontId="46" fillId="0" borderId="12" xfId="0" applyNumberFormat="1" applyFont="1" applyBorder="1" applyAlignment="1">
      <alignment horizontal="justify" vertical="center"/>
    </xf>
    <xf numFmtId="164" fontId="47" fillId="0" borderId="11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5" xfId="0" applyNumberFormat="1" applyFont="1" applyBorder="1" applyAlignment="1">
      <alignment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0" fontId="46" fillId="0" borderId="0" xfId="0" applyFont="1" applyAlignment="1">
      <alignment horizontal="right"/>
    </xf>
    <xf numFmtId="164" fontId="46" fillId="0" borderId="11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left" vertical="center" wrapText="1"/>
    </xf>
    <xf numFmtId="164" fontId="47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right" vertical="center"/>
    </xf>
    <xf numFmtId="164" fontId="46" fillId="0" borderId="20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33" borderId="13" xfId="0" applyNumberFormat="1" applyFont="1" applyFill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7" fillId="0" borderId="21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21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/>
    </xf>
    <xf numFmtId="0" fontId="46" fillId="0" borderId="23" xfId="0" applyFont="1" applyBorder="1" applyAlignment="1">
      <alignment horizontal="left" vertical="center" indent="3"/>
    </xf>
    <xf numFmtId="164" fontId="47" fillId="0" borderId="24" xfId="0" applyNumberFormat="1" applyFont="1" applyBorder="1" applyAlignment="1">
      <alignment horizontal="right" vertical="center"/>
    </xf>
    <xf numFmtId="0" fontId="46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164" fontId="46" fillId="0" borderId="20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164" fontId="46" fillId="0" borderId="19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 vertical="center" indent="2"/>
    </xf>
    <xf numFmtId="0" fontId="46" fillId="0" borderId="13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43" fontId="54" fillId="0" borderId="0" xfId="47" applyFont="1" applyAlignment="1">
      <alignment/>
    </xf>
    <xf numFmtId="0" fontId="47" fillId="0" borderId="23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 indent="2"/>
    </xf>
    <xf numFmtId="0" fontId="47" fillId="0" borderId="22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19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justify" vertical="center"/>
    </xf>
    <xf numFmtId="164" fontId="53" fillId="0" borderId="0" xfId="0" applyNumberFormat="1" applyFont="1" applyAlignment="1">
      <alignment horizontal="right" vertical="center" wrapText="1"/>
    </xf>
    <xf numFmtId="0" fontId="47" fillId="33" borderId="28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7" fillId="33" borderId="28" xfId="0" applyNumberFormat="1" applyFont="1" applyFill="1" applyBorder="1" applyAlignment="1">
      <alignment vertical="center"/>
    </xf>
    <xf numFmtId="164" fontId="47" fillId="33" borderId="22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6" fillId="0" borderId="31" xfId="0" applyNumberFormat="1" applyFont="1" applyBorder="1" applyAlignment="1">
      <alignment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91</xdr:row>
      <xdr:rowOff>123825</xdr:rowOff>
    </xdr:from>
    <xdr:to>
      <xdr:col>4</xdr:col>
      <xdr:colOff>3181350</xdr:colOff>
      <xdr:row>96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3009900" y="169354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53</xdr:row>
      <xdr:rowOff>85725</xdr:rowOff>
    </xdr:from>
    <xdr:to>
      <xdr:col>7</xdr:col>
      <xdr:colOff>438150</xdr:colOff>
      <xdr:row>58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381250" y="1056322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34</xdr:row>
      <xdr:rowOff>0</xdr:rowOff>
    </xdr:from>
    <xdr:to>
      <xdr:col>9</xdr:col>
      <xdr:colOff>581025</xdr:colOff>
      <xdr:row>38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2743200" y="8077200"/>
          <a:ext cx="7277100" cy="8382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4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93</xdr:row>
      <xdr:rowOff>57150</xdr:rowOff>
    </xdr:from>
    <xdr:to>
      <xdr:col>4</xdr:col>
      <xdr:colOff>276225</xdr:colOff>
      <xdr:row>98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1628775" y="17249775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 ELA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87</xdr:row>
      <xdr:rowOff>19050</xdr:rowOff>
    </xdr:from>
    <xdr:to>
      <xdr:col>6</xdr:col>
      <xdr:colOff>561975</xdr:colOff>
      <xdr:row>92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600200" y="18297525"/>
          <a:ext cx="60769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77322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31592" y="7296055"/>
            <a:ext cx="3264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168</xdr:row>
      <xdr:rowOff>19050</xdr:rowOff>
    </xdr:from>
    <xdr:to>
      <xdr:col>7</xdr:col>
      <xdr:colOff>0</xdr:colOff>
      <xdr:row>173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190750" y="27955875"/>
          <a:ext cx="6000750" cy="952500"/>
          <a:chOff x="95250" y="7286625"/>
          <a:chExt cx="6000750" cy="102699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15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8692"/>
            <a:ext cx="3267408" cy="1014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35</xdr:row>
      <xdr:rowOff>171450</xdr:rowOff>
    </xdr:from>
    <xdr:to>
      <xdr:col>6</xdr:col>
      <xdr:colOff>904875</xdr:colOff>
      <xdr:row>41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1343025" y="61912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93</xdr:row>
      <xdr:rowOff>19050</xdr:rowOff>
    </xdr:from>
    <xdr:to>
      <xdr:col>5</xdr:col>
      <xdr:colOff>428625</xdr:colOff>
      <xdr:row>98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438275" y="1587817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6</xdr:col>
      <xdr:colOff>485775</xdr:colOff>
      <xdr:row>46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171450" y="9839325"/>
          <a:ext cx="6000750" cy="111442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63" sqref="E6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6" t="s">
        <v>120</v>
      </c>
      <c r="C2" s="157"/>
      <c r="D2" s="157"/>
      <c r="E2" s="157"/>
      <c r="F2" s="157"/>
      <c r="G2" s="158"/>
    </row>
    <row r="3" spans="2:7" ht="12.75">
      <c r="B3" s="159" t="s">
        <v>0</v>
      </c>
      <c r="C3" s="160"/>
      <c r="D3" s="160"/>
      <c r="E3" s="160"/>
      <c r="F3" s="160"/>
      <c r="G3" s="161"/>
    </row>
    <row r="4" spans="2:7" ht="12.75">
      <c r="B4" s="159" t="s">
        <v>447</v>
      </c>
      <c r="C4" s="160"/>
      <c r="D4" s="160"/>
      <c r="E4" s="160"/>
      <c r="F4" s="160"/>
      <c r="G4" s="161"/>
    </row>
    <row r="5" spans="2:7" ht="13.5" thickBot="1">
      <c r="B5" s="162" t="s">
        <v>1</v>
      </c>
      <c r="C5" s="163"/>
      <c r="D5" s="163"/>
      <c r="E5" s="163"/>
      <c r="F5" s="163"/>
      <c r="G5" s="164"/>
    </row>
    <row r="6" spans="2:7" ht="26.25" thickBot="1">
      <c r="B6" s="3" t="s">
        <v>2</v>
      </c>
      <c r="C6" s="4" t="s">
        <v>444</v>
      </c>
      <c r="D6" s="4" t="s">
        <v>445</v>
      </c>
      <c r="E6" s="5" t="s">
        <v>2</v>
      </c>
      <c r="F6" s="4" t="s">
        <v>444</v>
      </c>
      <c r="G6" s="4" t="s">
        <v>445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8208028.03</v>
      </c>
      <c r="D9" s="9">
        <f>SUM(D10:D16)</f>
        <v>7509487.84</v>
      </c>
      <c r="E9" s="11" t="s">
        <v>8</v>
      </c>
      <c r="F9" s="9">
        <f>SUM(F10:F18)</f>
        <v>124927.09</v>
      </c>
      <c r="G9" s="9">
        <f>SUM(G10:G18)</f>
        <v>207710.74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13459.48</v>
      </c>
    </row>
    <row r="11" spans="2:7" ht="12.75">
      <c r="B11" s="12" t="s">
        <v>11</v>
      </c>
      <c r="C11" s="9">
        <v>8208028.03</v>
      </c>
      <c r="D11" s="9">
        <v>7509487.84</v>
      </c>
      <c r="E11" s="13" t="s">
        <v>12</v>
      </c>
      <c r="F11" s="9">
        <v>86173.99</v>
      </c>
      <c r="G11" s="9">
        <v>94797.58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38753.1</v>
      </c>
      <c r="G16" s="9">
        <v>99453.68</v>
      </c>
    </row>
    <row r="17" spans="2:7" ht="12.75">
      <c r="B17" s="10" t="s">
        <v>23</v>
      </c>
      <c r="C17" s="9">
        <f>SUM(C18:C24)</f>
        <v>56488.89</v>
      </c>
      <c r="D17" s="9">
        <f>SUM(D18:D24)</f>
        <v>60532.59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56488.89</v>
      </c>
      <c r="D20" s="9">
        <v>60532.59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27749.07</v>
      </c>
      <c r="D25" s="9">
        <f>SUM(D26:D30)</f>
        <v>2000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27749.07</v>
      </c>
      <c r="D26" s="9">
        <v>2000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8292265.99</v>
      </c>
      <c r="D47" s="9">
        <f>D9+D17+D25+D31+D37+D38+D41</f>
        <v>7572020.43</v>
      </c>
      <c r="E47" s="8" t="s">
        <v>82</v>
      </c>
      <c r="F47" s="9">
        <f>F9+F19+F23+F26+F27+F31+F38+F42</f>
        <v>124927.09</v>
      </c>
      <c r="G47" s="9">
        <f>G9+G19+G23+G26+G27+G31+G38+G42</f>
        <v>207710.74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2268808.97</v>
      </c>
      <c r="D51" s="9">
        <v>2268808.97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7724394.44</v>
      </c>
      <c r="D53" s="9">
        <v>7283596.76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10715.47</v>
      </c>
      <c r="D54" s="9">
        <v>10715.47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124927.09</v>
      </c>
      <c r="G59" s="9">
        <f>G47+G57</f>
        <v>207710.74</v>
      </c>
    </row>
    <row r="60" spans="2:7" ht="25.5">
      <c r="B60" s="6" t="s">
        <v>102</v>
      </c>
      <c r="C60" s="9">
        <f>SUM(C50:C58)</f>
        <v>10003918.88</v>
      </c>
      <c r="D60" s="9">
        <f>SUM(D50:D58)</f>
        <v>9563121.200000001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18296184.87</v>
      </c>
      <c r="D62" s="9">
        <f>D47+D60</f>
        <v>17135141.630000003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18171257.78</v>
      </c>
      <c r="G68" s="9">
        <f>SUM(G69:G73)</f>
        <v>16927430.889999997</v>
      </c>
    </row>
    <row r="69" spans="2:7" ht="12.75">
      <c r="B69" s="10"/>
      <c r="C69" s="9"/>
      <c r="D69" s="9"/>
      <c r="E69" s="11" t="s">
        <v>110</v>
      </c>
      <c r="F69" s="9">
        <v>2751768.74</v>
      </c>
      <c r="G69" s="9">
        <v>1060954.45</v>
      </c>
    </row>
    <row r="70" spans="2:7" ht="12.75">
      <c r="B70" s="10"/>
      <c r="C70" s="9"/>
      <c r="D70" s="9"/>
      <c r="E70" s="11" t="s">
        <v>111</v>
      </c>
      <c r="F70" s="9">
        <v>14181515.13</v>
      </c>
      <c r="G70" s="9">
        <v>14628502.53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1237973.91</v>
      </c>
      <c r="G73" s="9">
        <v>1237973.91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18171257.78</v>
      </c>
      <c r="G79" s="9">
        <f>G63+G68+G75</f>
        <v>16927430.889999997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18296184.87</v>
      </c>
      <c r="G81" s="9">
        <f>G59+G79</f>
        <v>17135141.629999995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customHeight="1" thickBot="1">
      <c r="B3" s="169" t="s">
        <v>169</v>
      </c>
      <c r="C3" s="170"/>
      <c r="D3" s="170"/>
      <c r="E3" s="170"/>
      <c r="F3" s="170"/>
      <c r="G3" s="170"/>
      <c r="H3" s="170"/>
      <c r="I3" s="171"/>
    </row>
    <row r="4" spans="2:9" ht="13.5" customHeight="1" thickBot="1">
      <c r="B4" s="169" t="s">
        <v>448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41" t="s">
        <v>168</v>
      </c>
      <c r="C6" s="41" t="s">
        <v>446</v>
      </c>
      <c r="D6" s="41" t="s">
        <v>167</v>
      </c>
      <c r="E6" s="41" t="s">
        <v>166</v>
      </c>
      <c r="F6" s="41" t="s">
        <v>165</v>
      </c>
      <c r="G6" s="41" t="s">
        <v>164</v>
      </c>
      <c r="H6" s="41" t="s">
        <v>163</v>
      </c>
      <c r="I6" s="41" t="s">
        <v>162</v>
      </c>
    </row>
    <row r="7" spans="2:9" ht="13.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156</v>
      </c>
      <c r="H7" s="40" t="s">
        <v>155</v>
      </c>
      <c r="I7" s="40" t="s">
        <v>154</v>
      </c>
    </row>
    <row r="8" spans="2:9" ht="12.75" customHeight="1">
      <c r="B8" s="37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7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9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39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39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7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9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39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39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7" t="s">
        <v>144</v>
      </c>
      <c r="C17" s="26">
        <v>207710.74</v>
      </c>
      <c r="D17" s="38"/>
      <c r="E17" s="38"/>
      <c r="F17" s="38"/>
      <c r="G17" s="24">
        <v>124927.09</v>
      </c>
      <c r="H17" s="38"/>
      <c r="I17" s="38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4" t="s">
        <v>143</v>
      </c>
      <c r="C19" s="26">
        <f>C8+C17</f>
        <v>207710.74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124927.09</v>
      </c>
      <c r="H19" s="26">
        <f t="shared" si="3"/>
        <v>0</v>
      </c>
      <c r="I19" s="26">
        <f t="shared" si="3"/>
        <v>0</v>
      </c>
    </row>
    <row r="20" spans="2:9" ht="12.75">
      <c r="B20" s="37"/>
      <c r="C20" s="26"/>
      <c r="D20" s="26"/>
      <c r="E20" s="26"/>
      <c r="F20" s="26"/>
      <c r="G20" s="26"/>
      <c r="H20" s="26"/>
      <c r="I20" s="26"/>
    </row>
    <row r="21" spans="2:9" ht="12.75" customHeight="1">
      <c r="B21" s="37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6"/>
      <c r="C25" s="35"/>
      <c r="D25" s="35"/>
      <c r="E25" s="35"/>
      <c r="F25" s="35"/>
      <c r="G25" s="35"/>
      <c r="H25" s="35"/>
      <c r="I25" s="35"/>
    </row>
    <row r="26" spans="2:9" ht="25.5">
      <c r="B26" s="34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3"/>
      <c r="C30" s="32"/>
      <c r="D30" s="32"/>
      <c r="E30" s="32"/>
      <c r="F30" s="32"/>
      <c r="G30" s="32"/>
      <c r="H30" s="32"/>
      <c r="I30" s="32"/>
    </row>
    <row r="31" spans="2:9" ht="18.75" customHeight="1">
      <c r="B31" s="165" t="s">
        <v>134</v>
      </c>
      <c r="C31" s="165"/>
      <c r="D31" s="165"/>
      <c r="E31" s="165"/>
      <c r="F31" s="165"/>
      <c r="G31" s="165"/>
      <c r="H31" s="165"/>
      <c r="I31" s="165"/>
    </row>
    <row r="32" spans="2:9" ht="12.75">
      <c r="B32" s="31" t="s">
        <v>133</v>
      </c>
      <c r="C32" s="21"/>
      <c r="D32" s="146"/>
      <c r="E32" s="146"/>
      <c r="F32" s="146"/>
      <c r="G32" s="146"/>
      <c r="H32" s="146"/>
      <c r="I32" s="146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2" t="s">
        <v>132</v>
      </c>
      <c r="C34" s="172" t="s">
        <v>131</v>
      </c>
      <c r="D34" s="172" t="s">
        <v>130</v>
      </c>
      <c r="E34" s="29" t="s">
        <v>129</v>
      </c>
      <c r="F34" s="172" t="s">
        <v>128</v>
      </c>
      <c r="G34" s="29" t="s">
        <v>127</v>
      </c>
      <c r="H34" s="21"/>
      <c r="I34" s="21"/>
    </row>
    <row r="35" spans="2:9" ht="15.75" customHeight="1" thickBot="1">
      <c r="B35" s="173"/>
      <c r="C35" s="173"/>
      <c r="D35" s="173"/>
      <c r="E35" s="28" t="s">
        <v>126</v>
      </c>
      <c r="F35" s="173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customHeight="1" thickBot="1">
      <c r="B3" s="169" t="s">
        <v>196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customHeight="1" thickBot="1">
      <c r="B4" s="169" t="s">
        <v>448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50" t="s">
        <v>195</v>
      </c>
      <c r="C6" s="49" t="s">
        <v>194</v>
      </c>
      <c r="D6" s="49" t="s">
        <v>193</v>
      </c>
      <c r="E6" s="49" t="s">
        <v>192</v>
      </c>
      <c r="F6" s="49" t="s">
        <v>191</v>
      </c>
      <c r="G6" s="49" t="s">
        <v>190</v>
      </c>
      <c r="H6" s="49" t="s">
        <v>189</v>
      </c>
      <c r="I6" s="49" t="s">
        <v>188</v>
      </c>
      <c r="J6" s="49" t="s">
        <v>187</v>
      </c>
      <c r="K6" s="49" t="s">
        <v>186</v>
      </c>
      <c r="L6" s="49" t="s">
        <v>185</v>
      </c>
    </row>
    <row r="7" spans="2:12" ht="15.7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184</v>
      </c>
      <c r="H7" s="40" t="s">
        <v>155</v>
      </c>
      <c r="I7" s="40" t="s">
        <v>154</v>
      </c>
      <c r="J7" s="40" t="s">
        <v>183</v>
      </c>
      <c r="K7" s="40" t="s">
        <v>182</v>
      </c>
      <c r="L7" s="40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6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6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6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6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5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4" t="s">
        <v>175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6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6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6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6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5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4" t="s">
        <v>170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6" t="s">
        <v>120</v>
      </c>
      <c r="C2" s="157"/>
      <c r="D2" s="157"/>
      <c r="E2" s="158"/>
    </row>
    <row r="3" spans="2:5" ht="12.75">
      <c r="B3" s="181" t="s">
        <v>238</v>
      </c>
      <c r="C3" s="182"/>
      <c r="D3" s="182"/>
      <c r="E3" s="183"/>
    </row>
    <row r="4" spans="2:5" ht="12.75">
      <c r="B4" s="181" t="s">
        <v>448</v>
      </c>
      <c r="C4" s="182"/>
      <c r="D4" s="182"/>
      <c r="E4" s="183"/>
    </row>
    <row r="5" spans="2:5" ht="13.5" thickBot="1">
      <c r="B5" s="184" t="s">
        <v>1</v>
      </c>
      <c r="C5" s="185"/>
      <c r="D5" s="185"/>
      <c r="E5" s="186"/>
    </row>
    <row r="6" spans="2:5" ht="13.5" thickBot="1">
      <c r="B6" s="81"/>
      <c r="C6" s="81"/>
      <c r="D6" s="81"/>
      <c r="E6" s="81"/>
    </row>
    <row r="7" spans="2:5" ht="12.75">
      <c r="B7" s="187" t="s">
        <v>2</v>
      </c>
      <c r="C7" s="148" t="s">
        <v>219</v>
      </c>
      <c r="D7" s="189" t="s">
        <v>207</v>
      </c>
      <c r="E7" s="148" t="s">
        <v>206</v>
      </c>
    </row>
    <row r="8" spans="2:5" ht="13.5" thickBot="1">
      <c r="B8" s="188"/>
      <c r="C8" s="149" t="s">
        <v>237</v>
      </c>
      <c r="D8" s="190"/>
      <c r="E8" s="149" t="s">
        <v>236</v>
      </c>
    </row>
    <row r="9" spans="2:5" ht="12.75">
      <c r="B9" s="71" t="s">
        <v>235</v>
      </c>
      <c r="C9" s="70">
        <f>SUM(C10:C12)</f>
        <v>9192943</v>
      </c>
      <c r="D9" s="70">
        <f>SUM(D10:D12)</f>
        <v>7260384.19</v>
      </c>
      <c r="E9" s="70">
        <f>SUM(E10:E12)</f>
        <v>7260384.19</v>
      </c>
    </row>
    <row r="10" spans="2:5" ht="12.75">
      <c r="B10" s="74" t="s">
        <v>234</v>
      </c>
      <c r="C10" s="72">
        <v>9192943</v>
      </c>
      <c r="D10" s="72">
        <v>7260384.19</v>
      </c>
      <c r="E10" s="72">
        <v>7260384.19</v>
      </c>
    </row>
    <row r="11" spans="2:5" ht="12.75">
      <c r="B11" s="74" t="s">
        <v>204</v>
      </c>
      <c r="C11" s="72"/>
      <c r="D11" s="72"/>
      <c r="E11" s="72"/>
    </row>
    <row r="12" spans="2:5" ht="12.75">
      <c r="B12" s="74" t="s">
        <v>233</v>
      </c>
      <c r="C12" s="72">
        <f>C48</f>
        <v>0</v>
      </c>
      <c r="D12" s="72">
        <f>D48</f>
        <v>0</v>
      </c>
      <c r="E12" s="72">
        <f>E48</f>
        <v>0</v>
      </c>
    </row>
    <row r="13" spans="2:5" ht="12.75">
      <c r="B13" s="71"/>
      <c r="C13" s="72"/>
      <c r="D13" s="72"/>
      <c r="E13" s="72"/>
    </row>
    <row r="14" spans="2:5" ht="15">
      <c r="B14" s="71" t="s">
        <v>232</v>
      </c>
      <c r="C14" s="70">
        <f>SUM(C15:C16)</f>
        <v>9192943</v>
      </c>
      <c r="D14" s="70">
        <f>SUM(D15:D16)</f>
        <v>4603178.65</v>
      </c>
      <c r="E14" s="70">
        <f>SUM(E15:E16)</f>
        <v>4603178.65</v>
      </c>
    </row>
    <row r="15" spans="2:5" ht="12.75">
      <c r="B15" s="74" t="s">
        <v>213</v>
      </c>
      <c r="C15" s="72">
        <v>9192943</v>
      </c>
      <c r="D15" s="72">
        <v>4603178.65</v>
      </c>
      <c r="E15" s="72">
        <v>4603178.65</v>
      </c>
    </row>
    <row r="16" spans="2:5" ht="12.75">
      <c r="B16" s="74" t="s">
        <v>231</v>
      </c>
      <c r="C16" s="72"/>
      <c r="D16" s="72"/>
      <c r="E16" s="72"/>
    </row>
    <row r="17" spans="2:5" ht="12.75">
      <c r="B17" s="73"/>
      <c r="C17" s="72"/>
      <c r="D17" s="72"/>
      <c r="E17" s="72"/>
    </row>
    <row r="18" spans="2:5" ht="12.75">
      <c r="B18" s="71" t="s">
        <v>230</v>
      </c>
      <c r="C18" s="70">
        <f>SUM(C19:C20)</f>
        <v>0</v>
      </c>
      <c r="D18" s="70">
        <f>SUM(D19:D20)</f>
        <v>0</v>
      </c>
      <c r="E18" s="70">
        <f>SUM(E19:E20)</f>
        <v>0</v>
      </c>
    </row>
    <row r="19" spans="2:5" ht="12.75">
      <c r="B19" s="74" t="s">
        <v>212</v>
      </c>
      <c r="C19" s="80"/>
      <c r="D19" s="72"/>
      <c r="E19" s="72"/>
    </row>
    <row r="20" spans="2:5" ht="12.75">
      <c r="B20" s="74" t="s">
        <v>199</v>
      </c>
      <c r="C20" s="80"/>
      <c r="D20" s="72"/>
      <c r="E20" s="72"/>
    </row>
    <row r="21" spans="2:5" ht="12.75">
      <c r="B21" s="73"/>
      <c r="C21" s="72"/>
      <c r="D21" s="72"/>
      <c r="E21" s="72"/>
    </row>
    <row r="22" spans="2:5" ht="12.75">
      <c r="B22" s="71" t="s">
        <v>229</v>
      </c>
      <c r="C22" s="70">
        <f>C9-C14+C18</f>
        <v>0</v>
      </c>
      <c r="D22" s="71">
        <f>D9-D14+D18</f>
        <v>2657205.54</v>
      </c>
      <c r="E22" s="71">
        <f>E9-E14+E18</f>
        <v>2657205.54</v>
      </c>
    </row>
    <row r="23" spans="2:5" ht="12.75">
      <c r="B23" s="71"/>
      <c r="C23" s="72"/>
      <c r="D23" s="73"/>
      <c r="E23" s="73"/>
    </row>
    <row r="24" spans="2:5" ht="12.75">
      <c r="B24" s="71" t="s">
        <v>228</v>
      </c>
      <c r="C24" s="70">
        <f>C22-C12</f>
        <v>0</v>
      </c>
      <c r="D24" s="71">
        <f>D22-D12</f>
        <v>2657205.54</v>
      </c>
      <c r="E24" s="71">
        <f>E22-E12</f>
        <v>2657205.54</v>
      </c>
    </row>
    <row r="25" spans="2:5" ht="12.75">
      <c r="B25" s="71"/>
      <c r="C25" s="72"/>
      <c r="D25" s="73"/>
      <c r="E25" s="73"/>
    </row>
    <row r="26" spans="2:5" ht="25.5">
      <c r="B26" s="71" t="s">
        <v>227</v>
      </c>
      <c r="C26" s="70">
        <f>C24-C18</f>
        <v>0</v>
      </c>
      <c r="D26" s="70">
        <f>D24-D18</f>
        <v>2657205.54</v>
      </c>
      <c r="E26" s="70">
        <f>E24-E18</f>
        <v>2657205.54</v>
      </c>
    </row>
    <row r="27" spans="2:5" ht="13.5" thickBot="1">
      <c r="B27" s="79"/>
      <c r="C27" s="78"/>
      <c r="D27" s="78"/>
      <c r="E27" s="78"/>
    </row>
    <row r="28" spans="2:5" ht="34.5" customHeight="1" thickBot="1">
      <c r="B28" s="180"/>
      <c r="C28" s="180"/>
      <c r="D28" s="180"/>
      <c r="E28" s="180"/>
    </row>
    <row r="29" spans="2:5" ht="13.5" thickBot="1">
      <c r="B29" s="77" t="s">
        <v>209</v>
      </c>
      <c r="C29" s="76" t="s">
        <v>218</v>
      </c>
      <c r="D29" s="76" t="s">
        <v>207</v>
      </c>
      <c r="E29" s="76" t="s">
        <v>205</v>
      </c>
    </row>
    <row r="30" spans="2:5" ht="12.75">
      <c r="B30" s="75"/>
      <c r="C30" s="72"/>
      <c r="D30" s="72"/>
      <c r="E30" s="72"/>
    </row>
    <row r="31" spans="2:5" ht="12.75">
      <c r="B31" s="71" t="s">
        <v>226</v>
      </c>
      <c r="C31" s="70">
        <f>SUM(C32:C33)</f>
        <v>0</v>
      </c>
      <c r="D31" s="71">
        <f>SUM(D32:D33)</f>
        <v>0</v>
      </c>
      <c r="E31" s="71">
        <f>SUM(E32:E33)</f>
        <v>0</v>
      </c>
    </row>
    <row r="32" spans="2:5" ht="12.75">
      <c r="B32" s="74" t="s">
        <v>225</v>
      </c>
      <c r="C32" s="72"/>
      <c r="D32" s="73"/>
      <c r="E32" s="73"/>
    </row>
    <row r="33" spans="2:5" ht="12.75">
      <c r="B33" s="74" t="s">
        <v>224</v>
      </c>
      <c r="C33" s="72"/>
      <c r="D33" s="73"/>
      <c r="E33" s="73"/>
    </row>
    <row r="34" spans="2:5" ht="12.75">
      <c r="B34" s="71"/>
      <c r="C34" s="72"/>
      <c r="D34" s="72"/>
      <c r="E34" s="72"/>
    </row>
    <row r="35" spans="2:5" ht="12.75">
      <c r="B35" s="71" t="s">
        <v>223</v>
      </c>
      <c r="C35" s="70">
        <f>C26-C31</f>
        <v>0</v>
      </c>
      <c r="D35" s="70">
        <f>D26-D31</f>
        <v>2657205.54</v>
      </c>
      <c r="E35" s="70">
        <f>E26-E31</f>
        <v>2657205.54</v>
      </c>
    </row>
    <row r="36" spans="2:5" ht="13.5" thickBot="1">
      <c r="B36" s="69"/>
      <c r="C36" s="68"/>
      <c r="D36" s="68"/>
      <c r="E36" s="68"/>
    </row>
    <row r="37" spans="2:5" ht="34.5" customHeight="1" thickBot="1">
      <c r="B37" s="66"/>
      <c r="C37" s="66"/>
      <c r="D37" s="66"/>
      <c r="E37" s="66"/>
    </row>
    <row r="38" spans="2:5" ht="12.75">
      <c r="B38" s="174" t="s">
        <v>209</v>
      </c>
      <c r="C38" s="178" t="s">
        <v>208</v>
      </c>
      <c r="D38" s="176" t="s">
        <v>207</v>
      </c>
      <c r="E38" s="65" t="s">
        <v>206</v>
      </c>
    </row>
    <row r="39" spans="2:5" ht="13.5" thickBot="1">
      <c r="B39" s="175"/>
      <c r="C39" s="179"/>
      <c r="D39" s="177"/>
      <c r="E39" s="64" t="s">
        <v>205</v>
      </c>
    </row>
    <row r="40" spans="2:5" ht="12.75">
      <c r="B40" s="63"/>
      <c r="C40" s="57"/>
      <c r="D40" s="57"/>
      <c r="E40" s="57"/>
    </row>
    <row r="41" spans="2:5" ht="12.75">
      <c r="B41" s="53" t="s">
        <v>222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61" t="s">
        <v>215</v>
      </c>
      <c r="C42" s="57"/>
      <c r="D42" s="60"/>
      <c r="E42" s="60"/>
    </row>
    <row r="43" spans="2:5" ht="12.75">
      <c r="B43" s="61" t="s">
        <v>202</v>
      </c>
      <c r="C43" s="57"/>
      <c r="D43" s="60"/>
      <c r="E43" s="60"/>
    </row>
    <row r="44" spans="2:5" ht="12.75">
      <c r="B44" s="53" t="s">
        <v>221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61" t="s">
        <v>214</v>
      </c>
      <c r="C45" s="57"/>
      <c r="D45" s="60"/>
      <c r="E45" s="60"/>
    </row>
    <row r="46" spans="2:5" ht="12.75">
      <c r="B46" s="61" t="s">
        <v>201</v>
      </c>
      <c r="C46" s="57"/>
      <c r="D46" s="60"/>
      <c r="E46" s="60"/>
    </row>
    <row r="47" spans="2:5" ht="12.75">
      <c r="B47" s="53"/>
      <c r="C47" s="57"/>
      <c r="D47" s="57"/>
      <c r="E47" s="57"/>
    </row>
    <row r="48" spans="2:5" ht="12.75">
      <c r="B48" s="53" t="s">
        <v>220</v>
      </c>
      <c r="C48" s="54">
        <f>C41-C44</f>
        <v>0</v>
      </c>
      <c r="D48" s="53">
        <f>D41-D44</f>
        <v>0</v>
      </c>
      <c r="E48" s="53">
        <f>E41-E44</f>
        <v>0</v>
      </c>
    </row>
    <row r="49" spans="2:5" ht="13.5" thickBot="1">
      <c r="B49" s="51"/>
      <c r="C49" s="52"/>
      <c r="D49" s="51"/>
      <c r="E49" s="51"/>
    </row>
    <row r="50" spans="2:5" ht="34.5" customHeight="1" thickBot="1">
      <c r="B50" s="66"/>
      <c r="C50" s="66"/>
      <c r="D50" s="66"/>
      <c r="E50" s="66"/>
    </row>
    <row r="51" spans="2:5" ht="12.75">
      <c r="B51" s="174" t="s">
        <v>209</v>
      </c>
      <c r="C51" s="65" t="s">
        <v>219</v>
      </c>
      <c r="D51" s="176" t="s">
        <v>207</v>
      </c>
      <c r="E51" s="65" t="s">
        <v>206</v>
      </c>
    </row>
    <row r="52" spans="2:5" ht="13.5" thickBot="1">
      <c r="B52" s="175"/>
      <c r="C52" s="64" t="s">
        <v>218</v>
      </c>
      <c r="D52" s="177"/>
      <c r="E52" s="64" t="s">
        <v>205</v>
      </c>
    </row>
    <row r="53" spans="2:5" ht="12.75">
      <c r="B53" s="63"/>
      <c r="C53" s="57"/>
      <c r="D53" s="57"/>
      <c r="E53" s="57"/>
    </row>
    <row r="54" spans="2:5" ht="12.75">
      <c r="B54" s="60" t="s">
        <v>217</v>
      </c>
      <c r="C54" s="57">
        <f>C10</f>
        <v>9192943</v>
      </c>
      <c r="D54" s="60">
        <f>D10</f>
        <v>7260384.19</v>
      </c>
      <c r="E54" s="60">
        <f>E10</f>
        <v>7260384.19</v>
      </c>
    </row>
    <row r="55" spans="2:5" ht="12.75">
      <c r="B55" s="60"/>
      <c r="C55" s="57"/>
      <c r="D55" s="60"/>
      <c r="E55" s="60"/>
    </row>
    <row r="56" spans="2:5" ht="12.75">
      <c r="B56" s="67" t="s">
        <v>216</v>
      </c>
      <c r="C56" s="57">
        <f>C42-C45</f>
        <v>0</v>
      </c>
      <c r="D56" s="60">
        <f>D42-D45</f>
        <v>0</v>
      </c>
      <c r="E56" s="60">
        <f>E42-E45</f>
        <v>0</v>
      </c>
    </row>
    <row r="57" spans="2:5" ht="12.75">
      <c r="B57" s="61" t="s">
        <v>215</v>
      </c>
      <c r="C57" s="57">
        <f>C42</f>
        <v>0</v>
      </c>
      <c r="D57" s="60">
        <f>D42</f>
        <v>0</v>
      </c>
      <c r="E57" s="60">
        <f>E42</f>
        <v>0</v>
      </c>
    </row>
    <row r="58" spans="2:5" ht="12.75">
      <c r="B58" s="61" t="s">
        <v>214</v>
      </c>
      <c r="C58" s="57">
        <f>C45</f>
        <v>0</v>
      </c>
      <c r="D58" s="60">
        <f>D45</f>
        <v>0</v>
      </c>
      <c r="E58" s="60">
        <f>E45</f>
        <v>0</v>
      </c>
    </row>
    <row r="59" spans="2:5" ht="12.75">
      <c r="B59" s="58"/>
      <c r="C59" s="57"/>
      <c r="D59" s="60"/>
      <c r="E59" s="60"/>
    </row>
    <row r="60" spans="2:5" ht="12.75">
      <c r="B60" s="58" t="s">
        <v>213</v>
      </c>
      <c r="C60" s="57">
        <f>C15</f>
        <v>9192943</v>
      </c>
      <c r="D60" s="57">
        <f>D15</f>
        <v>4603178.65</v>
      </c>
      <c r="E60" s="57">
        <f>E15</f>
        <v>4603178.65</v>
      </c>
    </row>
    <row r="61" spans="2:5" ht="12.75">
      <c r="B61" s="58"/>
      <c r="C61" s="57"/>
      <c r="D61" s="57"/>
      <c r="E61" s="57"/>
    </row>
    <row r="62" spans="2:5" ht="12.75">
      <c r="B62" s="58" t="s">
        <v>212</v>
      </c>
      <c r="C62" s="59"/>
      <c r="D62" s="57">
        <f>D19</f>
        <v>0</v>
      </c>
      <c r="E62" s="57">
        <f>E19</f>
        <v>0</v>
      </c>
    </row>
    <row r="63" spans="2:5" ht="12.75">
      <c r="B63" s="58"/>
      <c r="C63" s="57"/>
      <c r="D63" s="57"/>
      <c r="E63" s="57"/>
    </row>
    <row r="64" spans="2:5" ht="12.75">
      <c r="B64" s="56" t="s">
        <v>211</v>
      </c>
      <c r="C64" s="54">
        <f>C54+C56-C60+C62</f>
        <v>0</v>
      </c>
      <c r="D64" s="53">
        <f>D54+D56-D60+D62</f>
        <v>2657205.54</v>
      </c>
      <c r="E64" s="53">
        <f>E54+E56-E60+E62</f>
        <v>2657205.54</v>
      </c>
    </row>
    <row r="65" spans="2:5" ht="12.75">
      <c r="B65" s="56"/>
      <c r="C65" s="54"/>
      <c r="D65" s="53"/>
      <c r="E65" s="53"/>
    </row>
    <row r="66" spans="2:5" ht="25.5">
      <c r="B66" s="55" t="s">
        <v>210</v>
      </c>
      <c r="C66" s="54">
        <f>C64-C56</f>
        <v>0</v>
      </c>
      <c r="D66" s="53">
        <f>D64-D56</f>
        <v>2657205.54</v>
      </c>
      <c r="E66" s="53">
        <f>E64-E56</f>
        <v>2657205.54</v>
      </c>
    </row>
    <row r="67" spans="2:5" ht="13.5" thickBot="1">
      <c r="B67" s="51"/>
      <c r="C67" s="52"/>
      <c r="D67" s="51"/>
      <c r="E67" s="51"/>
    </row>
    <row r="68" spans="2:5" ht="34.5" customHeight="1" thickBot="1">
      <c r="B68" s="66"/>
      <c r="C68" s="66"/>
      <c r="D68" s="66"/>
      <c r="E68" s="66"/>
    </row>
    <row r="69" spans="2:5" ht="12.75">
      <c r="B69" s="174" t="s">
        <v>209</v>
      </c>
      <c r="C69" s="178" t="s">
        <v>208</v>
      </c>
      <c r="D69" s="176" t="s">
        <v>207</v>
      </c>
      <c r="E69" s="65" t="s">
        <v>206</v>
      </c>
    </row>
    <row r="70" spans="2:5" ht="13.5" thickBot="1">
      <c r="B70" s="175"/>
      <c r="C70" s="179"/>
      <c r="D70" s="177"/>
      <c r="E70" s="64" t="s">
        <v>205</v>
      </c>
    </row>
    <row r="71" spans="2:5" ht="12.75">
      <c r="B71" s="63"/>
      <c r="C71" s="57"/>
      <c r="D71" s="57"/>
      <c r="E71" s="57"/>
    </row>
    <row r="72" spans="2:5" ht="12.75">
      <c r="B72" s="60" t="s">
        <v>204</v>
      </c>
      <c r="C72" s="57">
        <f>C11</f>
        <v>0</v>
      </c>
      <c r="D72" s="60">
        <f>D11</f>
        <v>0</v>
      </c>
      <c r="E72" s="60">
        <f>E11</f>
        <v>0</v>
      </c>
    </row>
    <row r="73" spans="2:5" ht="12.75">
      <c r="B73" s="60"/>
      <c r="C73" s="57"/>
      <c r="D73" s="60"/>
      <c r="E73" s="60"/>
    </row>
    <row r="74" spans="2:5" ht="25.5">
      <c r="B74" s="62" t="s">
        <v>203</v>
      </c>
      <c r="C74" s="57">
        <f>C75-C76</f>
        <v>0</v>
      </c>
      <c r="D74" s="60">
        <f>D75-D76</f>
        <v>0</v>
      </c>
      <c r="E74" s="60">
        <f>E75-E76</f>
        <v>0</v>
      </c>
    </row>
    <row r="75" spans="2:5" ht="12.75">
      <c r="B75" s="61" t="s">
        <v>202</v>
      </c>
      <c r="C75" s="57">
        <f>C43</f>
        <v>0</v>
      </c>
      <c r="D75" s="60">
        <f>D43</f>
        <v>0</v>
      </c>
      <c r="E75" s="60">
        <f>E43</f>
        <v>0</v>
      </c>
    </row>
    <row r="76" spans="2:5" ht="12.75">
      <c r="B76" s="61" t="s">
        <v>201</v>
      </c>
      <c r="C76" s="57">
        <f>C46</f>
        <v>0</v>
      </c>
      <c r="D76" s="60">
        <f>D46</f>
        <v>0</v>
      </c>
      <c r="E76" s="60">
        <f>E46</f>
        <v>0</v>
      </c>
    </row>
    <row r="77" spans="2:5" ht="12.75">
      <c r="B77" s="58"/>
      <c r="C77" s="57"/>
      <c r="D77" s="60"/>
      <c r="E77" s="60"/>
    </row>
    <row r="78" spans="2:5" ht="12.75">
      <c r="B78" s="58" t="s">
        <v>200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58"/>
      <c r="C79" s="57"/>
      <c r="D79" s="57"/>
      <c r="E79" s="57"/>
    </row>
    <row r="80" spans="2:5" ht="12.75">
      <c r="B80" s="58" t="s">
        <v>199</v>
      </c>
      <c r="C80" s="59"/>
      <c r="D80" s="57">
        <f>D20</f>
        <v>0</v>
      </c>
      <c r="E80" s="57">
        <f>E20</f>
        <v>0</v>
      </c>
    </row>
    <row r="81" spans="2:5" ht="12.75">
      <c r="B81" s="58"/>
      <c r="C81" s="57"/>
      <c r="D81" s="57"/>
      <c r="E81" s="57"/>
    </row>
    <row r="82" spans="2:5" ht="12.75">
      <c r="B82" s="56" t="s">
        <v>198</v>
      </c>
      <c r="C82" s="54">
        <f>C72+C74-C78+C80</f>
        <v>0</v>
      </c>
      <c r="D82" s="53">
        <f>D72+D74-D78+D80</f>
        <v>0</v>
      </c>
      <c r="E82" s="53">
        <f>E72+E74-E78+E80</f>
        <v>0</v>
      </c>
    </row>
    <row r="83" spans="2:5" ht="12.75">
      <c r="B83" s="56"/>
      <c r="C83" s="54"/>
      <c r="D83" s="53"/>
      <c r="E83" s="53"/>
    </row>
    <row r="84" spans="2:5" ht="25.5">
      <c r="B84" s="55" t="s">
        <v>197</v>
      </c>
      <c r="C84" s="54">
        <f>C82-C74</f>
        <v>0</v>
      </c>
      <c r="D84" s="53">
        <f>D82-D74</f>
        <v>0</v>
      </c>
      <c r="E84" s="53">
        <f>E82-E74</f>
        <v>0</v>
      </c>
    </row>
    <row r="85" spans="2:5" ht="13.5" thickBot="1">
      <c r="B85" s="51"/>
      <c r="C85" s="52"/>
      <c r="D85" s="51"/>
      <c r="E85" s="51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E31" sqref="E31"/>
    </sheetView>
  </sheetViews>
  <sheetFormatPr defaultColWidth="11.00390625" defaultRowHeight="15"/>
  <cols>
    <col min="1" max="1" width="2.140625" style="1" customWidth="1"/>
    <col min="2" max="2" width="39.851562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158"/>
    </row>
    <row r="3" spans="2:8" ht="12.75">
      <c r="B3" s="181" t="s">
        <v>307</v>
      </c>
      <c r="C3" s="182"/>
      <c r="D3" s="182"/>
      <c r="E3" s="182"/>
      <c r="F3" s="182"/>
      <c r="G3" s="182"/>
      <c r="H3" s="183"/>
    </row>
    <row r="4" spans="2:8" ht="12.75">
      <c r="B4" s="181" t="s">
        <v>448</v>
      </c>
      <c r="C4" s="182"/>
      <c r="D4" s="182"/>
      <c r="E4" s="182"/>
      <c r="F4" s="182"/>
      <c r="G4" s="182"/>
      <c r="H4" s="183"/>
    </row>
    <row r="5" spans="2:8" ht="13.5" thickBot="1">
      <c r="B5" s="184" t="s">
        <v>1</v>
      </c>
      <c r="C5" s="185"/>
      <c r="D5" s="185"/>
      <c r="E5" s="185"/>
      <c r="F5" s="185"/>
      <c r="G5" s="185"/>
      <c r="H5" s="186"/>
    </row>
    <row r="6" spans="2:8" ht="13.5" thickBot="1">
      <c r="B6" s="147"/>
      <c r="C6" s="193" t="s">
        <v>306</v>
      </c>
      <c r="D6" s="194"/>
      <c r="E6" s="194"/>
      <c r="F6" s="194"/>
      <c r="G6" s="195"/>
      <c r="H6" s="191" t="s">
        <v>305</v>
      </c>
    </row>
    <row r="7" spans="2:8" ht="12.75" customHeight="1">
      <c r="B7" s="150" t="s">
        <v>209</v>
      </c>
      <c r="C7" s="191" t="s">
        <v>304</v>
      </c>
      <c r="D7" s="189" t="s">
        <v>303</v>
      </c>
      <c r="E7" s="191" t="s">
        <v>302</v>
      </c>
      <c r="F7" s="191" t="s">
        <v>207</v>
      </c>
      <c r="G7" s="191" t="s">
        <v>301</v>
      </c>
      <c r="H7" s="196"/>
    </row>
    <row r="8" spans="2:8" ht="13.5" thickBot="1">
      <c r="B8" s="151" t="s">
        <v>161</v>
      </c>
      <c r="C8" s="192"/>
      <c r="D8" s="190"/>
      <c r="E8" s="192"/>
      <c r="F8" s="192"/>
      <c r="G8" s="192"/>
      <c r="H8" s="192"/>
    </row>
    <row r="9" spans="2:8" ht="12.75">
      <c r="B9" s="53" t="s">
        <v>300</v>
      </c>
      <c r="C9" s="86"/>
      <c r="D9" s="141"/>
      <c r="E9" s="86"/>
      <c r="F9" s="141"/>
      <c r="G9" s="141"/>
      <c r="H9" s="86"/>
    </row>
    <row r="10" spans="2:8" ht="12.75">
      <c r="B10" s="58" t="s">
        <v>299</v>
      </c>
      <c r="C10" s="86"/>
      <c r="D10" s="141"/>
      <c r="E10" s="86">
        <f>C10+D10</f>
        <v>0</v>
      </c>
      <c r="F10" s="141"/>
      <c r="G10" s="141"/>
      <c r="H10" s="86">
        <f>G10-C10</f>
        <v>0</v>
      </c>
    </row>
    <row r="11" spans="2:8" ht="12.75">
      <c r="B11" s="58" t="s">
        <v>298</v>
      </c>
      <c r="C11" s="86"/>
      <c r="D11" s="141"/>
      <c r="E11" s="86">
        <f aca="true" t="shared" si="0" ref="E11:E40">C11+D11</f>
        <v>0</v>
      </c>
      <c r="F11" s="141"/>
      <c r="G11" s="141"/>
      <c r="H11" s="86">
        <f aca="true" t="shared" si="1" ref="H11:H16">G11-C11</f>
        <v>0</v>
      </c>
    </row>
    <row r="12" spans="2:8" ht="12.75">
      <c r="B12" s="58" t="s">
        <v>297</v>
      </c>
      <c r="C12" s="86"/>
      <c r="D12" s="141"/>
      <c r="E12" s="86">
        <f t="shared" si="0"/>
        <v>0</v>
      </c>
      <c r="F12" s="141"/>
      <c r="G12" s="141"/>
      <c r="H12" s="86">
        <f t="shared" si="1"/>
        <v>0</v>
      </c>
    </row>
    <row r="13" spans="2:8" ht="12.75">
      <c r="B13" s="58" t="s">
        <v>296</v>
      </c>
      <c r="C13" s="86"/>
      <c r="D13" s="141"/>
      <c r="E13" s="86">
        <f t="shared" si="0"/>
        <v>0</v>
      </c>
      <c r="F13" s="141"/>
      <c r="G13" s="141"/>
      <c r="H13" s="86">
        <f t="shared" si="1"/>
        <v>0</v>
      </c>
    </row>
    <row r="14" spans="2:8" ht="12.75">
      <c r="B14" s="58" t="s">
        <v>295</v>
      </c>
      <c r="C14" s="86">
        <v>0</v>
      </c>
      <c r="D14" s="86">
        <v>3050.09</v>
      </c>
      <c r="E14" s="86">
        <f t="shared" si="0"/>
        <v>3050.09</v>
      </c>
      <c r="F14" s="86">
        <v>3050.09</v>
      </c>
      <c r="G14" s="86">
        <v>3050.09</v>
      </c>
      <c r="H14" s="86">
        <f t="shared" si="1"/>
        <v>3050.09</v>
      </c>
    </row>
    <row r="15" spans="2:8" ht="12.75">
      <c r="B15" s="58" t="s">
        <v>294</v>
      </c>
      <c r="C15" s="86"/>
      <c r="D15" s="86"/>
      <c r="E15" s="86">
        <f t="shared" si="0"/>
        <v>0</v>
      </c>
      <c r="F15" s="86"/>
      <c r="G15" s="86"/>
      <c r="H15" s="86">
        <f t="shared" si="1"/>
        <v>0</v>
      </c>
    </row>
    <row r="16" spans="2:8" ht="12.75">
      <c r="B16" s="58" t="s">
        <v>293</v>
      </c>
      <c r="C16" s="86">
        <v>0</v>
      </c>
      <c r="D16" s="86">
        <v>0.1</v>
      </c>
      <c r="E16" s="86">
        <f t="shared" si="0"/>
        <v>0.1</v>
      </c>
      <c r="F16" s="86">
        <v>0.1</v>
      </c>
      <c r="G16" s="86">
        <v>0.1</v>
      </c>
      <c r="H16" s="86">
        <f t="shared" si="1"/>
        <v>0.1</v>
      </c>
    </row>
    <row r="17" spans="2:8" ht="25.5">
      <c r="B17" s="62" t="s">
        <v>292</v>
      </c>
      <c r="C17" s="86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291</v>
      </c>
      <c r="C18" s="86"/>
      <c r="D18" s="141"/>
      <c r="E18" s="86">
        <f t="shared" si="0"/>
        <v>0</v>
      </c>
      <c r="F18" s="141"/>
      <c r="G18" s="141"/>
      <c r="H18" s="86">
        <f>G18-C18</f>
        <v>0</v>
      </c>
    </row>
    <row r="19" spans="2:8" ht="12.75">
      <c r="B19" s="95" t="s">
        <v>290</v>
      </c>
      <c r="C19" s="86"/>
      <c r="D19" s="141"/>
      <c r="E19" s="86">
        <f t="shared" si="0"/>
        <v>0</v>
      </c>
      <c r="F19" s="141"/>
      <c r="G19" s="141"/>
      <c r="H19" s="86">
        <f aca="true" t="shared" si="3" ref="H19:H40">G19-C19</f>
        <v>0</v>
      </c>
    </row>
    <row r="20" spans="2:8" ht="12.75">
      <c r="B20" s="95" t="s">
        <v>289</v>
      </c>
      <c r="C20" s="86"/>
      <c r="D20" s="141"/>
      <c r="E20" s="86">
        <f t="shared" si="0"/>
        <v>0</v>
      </c>
      <c r="F20" s="141"/>
      <c r="G20" s="141"/>
      <c r="H20" s="86">
        <f t="shared" si="3"/>
        <v>0</v>
      </c>
    </row>
    <row r="21" spans="2:8" ht="12.75">
      <c r="B21" s="95" t="s">
        <v>288</v>
      </c>
      <c r="C21" s="86"/>
      <c r="D21" s="141"/>
      <c r="E21" s="86">
        <f t="shared" si="0"/>
        <v>0</v>
      </c>
      <c r="F21" s="141"/>
      <c r="G21" s="141"/>
      <c r="H21" s="86">
        <f t="shared" si="3"/>
        <v>0</v>
      </c>
    </row>
    <row r="22" spans="2:8" ht="12.75">
      <c r="B22" s="95" t="s">
        <v>287</v>
      </c>
      <c r="C22" s="86"/>
      <c r="D22" s="141"/>
      <c r="E22" s="86">
        <f t="shared" si="0"/>
        <v>0</v>
      </c>
      <c r="F22" s="141"/>
      <c r="G22" s="141"/>
      <c r="H22" s="86">
        <f t="shared" si="3"/>
        <v>0</v>
      </c>
    </row>
    <row r="23" spans="2:8" ht="25.5">
      <c r="B23" s="91" t="s">
        <v>286</v>
      </c>
      <c r="C23" s="86"/>
      <c r="D23" s="141"/>
      <c r="E23" s="86">
        <f t="shared" si="0"/>
        <v>0</v>
      </c>
      <c r="F23" s="141"/>
      <c r="G23" s="141"/>
      <c r="H23" s="86">
        <f t="shared" si="3"/>
        <v>0</v>
      </c>
    </row>
    <row r="24" spans="2:8" ht="25.5">
      <c r="B24" s="91" t="s">
        <v>285</v>
      </c>
      <c r="C24" s="86"/>
      <c r="D24" s="141"/>
      <c r="E24" s="86">
        <f t="shared" si="0"/>
        <v>0</v>
      </c>
      <c r="F24" s="141"/>
      <c r="G24" s="141"/>
      <c r="H24" s="86">
        <f t="shared" si="3"/>
        <v>0</v>
      </c>
    </row>
    <row r="25" spans="2:8" ht="12.75">
      <c r="B25" s="95" t="s">
        <v>284</v>
      </c>
      <c r="C25" s="86"/>
      <c r="D25" s="141"/>
      <c r="E25" s="86">
        <f t="shared" si="0"/>
        <v>0</v>
      </c>
      <c r="F25" s="141"/>
      <c r="G25" s="141"/>
      <c r="H25" s="86">
        <f t="shared" si="3"/>
        <v>0</v>
      </c>
    </row>
    <row r="26" spans="2:8" ht="12.75">
      <c r="B26" s="95" t="s">
        <v>283</v>
      </c>
      <c r="C26" s="86"/>
      <c r="D26" s="141"/>
      <c r="E26" s="86">
        <f t="shared" si="0"/>
        <v>0</v>
      </c>
      <c r="F26" s="141"/>
      <c r="G26" s="141"/>
      <c r="H26" s="86">
        <f t="shared" si="3"/>
        <v>0</v>
      </c>
    </row>
    <row r="27" spans="2:8" ht="12.75">
      <c r="B27" s="95" t="s">
        <v>282</v>
      </c>
      <c r="C27" s="86"/>
      <c r="D27" s="141"/>
      <c r="E27" s="86">
        <f t="shared" si="0"/>
        <v>0</v>
      </c>
      <c r="F27" s="141"/>
      <c r="G27" s="141"/>
      <c r="H27" s="86">
        <f t="shared" si="3"/>
        <v>0</v>
      </c>
    </row>
    <row r="28" spans="2:8" ht="25.5">
      <c r="B28" s="91" t="s">
        <v>281</v>
      </c>
      <c r="C28" s="86"/>
      <c r="D28" s="141"/>
      <c r="E28" s="86">
        <f t="shared" si="0"/>
        <v>0</v>
      </c>
      <c r="F28" s="141"/>
      <c r="G28" s="141"/>
      <c r="H28" s="86">
        <f t="shared" si="3"/>
        <v>0</v>
      </c>
    </row>
    <row r="29" spans="2:8" ht="25.5">
      <c r="B29" s="62" t="s">
        <v>280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95" t="s">
        <v>279</v>
      </c>
      <c r="C30" s="86"/>
      <c r="D30" s="141"/>
      <c r="E30" s="86">
        <f t="shared" si="0"/>
        <v>0</v>
      </c>
      <c r="F30" s="141"/>
      <c r="G30" s="141"/>
      <c r="H30" s="86">
        <f t="shared" si="3"/>
        <v>0</v>
      </c>
    </row>
    <row r="31" spans="2:8" ht="12.75">
      <c r="B31" s="95" t="s">
        <v>278</v>
      </c>
      <c r="C31" s="86"/>
      <c r="D31" s="141"/>
      <c r="E31" s="86">
        <f t="shared" si="0"/>
        <v>0</v>
      </c>
      <c r="F31" s="141"/>
      <c r="G31" s="141"/>
      <c r="H31" s="86">
        <f t="shared" si="3"/>
        <v>0</v>
      </c>
    </row>
    <row r="32" spans="2:8" ht="12.75">
      <c r="B32" s="95" t="s">
        <v>277</v>
      </c>
      <c r="C32" s="86"/>
      <c r="D32" s="141"/>
      <c r="E32" s="86">
        <f t="shared" si="0"/>
        <v>0</v>
      </c>
      <c r="F32" s="141"/>
      <c r="G32" s="141"/>
      <c r="H32" s="86">
        <f t="shared" si="3"/>
        <v>0</v>
      </c>
    </row>
    <row r="33" spans="2:8" ht="25.5">
      <c r="B33" s="91" t="s">
        <v>276</v>
      </c>
      <c r="C33" s="86"/>
      <c r="D33" s="141"/>
      <c r="E33" s="86">
        <f t="shared" si="0"/>
        <v>0</v>
      </c>
      <c r="F33" s="141"/>
      <c r="G33" s="141"/>
      <c r="H33" s="86">
        <f t="shared" si="3"/>
        <v>0</v>
      </c>
    </row>
    <row r="34" spans="2:8" ht="12.75">
      <c r="B34" s="95" t="s">
        <v>275</v>
      </c>
      <c r="C34" s="86"/>
      <c r="D34" s="141"/>
      <c r="E34" s="86">
        <f t="shared" si="0"/>
        <v>0</v>
      </c>
      <c r="F34" s="141"/>
      <c r="G34" s="141"/>
      <c r="H34" s="86">
        <f t="shared" si="3"/>
        <v>0</v>
      </c>
    </row>
    <row r="35" spans="2:8" ht="12.75">
      <c r="B35" s="58" t="s">
        <v>274</v>
      </c>
      <c r="C35" s="86">
        <v>9192943</v>
      </c>
      <c r="D35" s="86">
        <v>0</v>
      </c>
      <c r="E35" s="86">
        <f t="shared" si="0"/>
        <v>9192943</v>
      </c>
      <c r="F35" s="86">
        <v>7257334</v>
      </c>
      <c r="G35" s="86">
        <v>7257334</v>
      </c>
      <c r="H35" s="154">
        <f t="shared" si="3"/>
        <v>-1935609</v>
      </c>
    </row>
    <row r="36" spans="2:8" ht="12.75">
      <c r="B36" s="58" t="s">
        <v>273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95" t="s">
        <v>272</v>
      </c>
      <c r="C37" s="86"/>
      <c r="D37" s="141"/>
      <c r="E37" s="86">
        <f t="shared" si="0"/>
        <v>0</v>
      </c>
      <c r="F37" s="141"/>
      <c r="G37" s="141"/>
      <c r="H37" s="86">
        <f t="shared" si="3"/>
        <v>0</v>
      </c>
    </row>
    <row r="38" spans="2:8" ht="12.75">
      <c r="B38" s="58" t="s">
        <v>271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95" t="s">
        <v>270</v>
      </c>
      <c r="C39" s="86"/>
      <c r="D39" s="141"/>
      <c r="E39" s="86">
        <f t="shared" si="0"/>
        <v>0</v>
      </c>
      <c r="F39" s="141"/>
      <c r="G39" s="141"/>
      <c r="H39" s="86">
        <f t="shared" si="3"/>
        <v>0</v>
      </c>
    </row>
    <row r="40" spans="2:8" ht="12.75">
      <c r="B40" s="95" t="s">
        <v>269</v>
      </c>
      <c r="C40" s="86"/>
      <c r="D40" s="141"/>
      <c r="E40" s="86">
        <f t="shared" si="0"/>
        <v>0</v>
      </c>
      <c r="F40" s="141"/>
      <c r="G40" s="141"/>
      <c r="H40" s="86">
        <f t="shared" si="3"/>
        <v>0</v>
      </c>
    </row>
    <row r="41" spans="2:8" ht="12.75">
      <c r="B41" s="88"/>
      <c r="C41" s="86"/>
      <c r="D41" s="141"/>
      <c r="E41" s="86"/>
      <c r="F41" s="141"/>
      <c r="G41" s="141"/>
      <c r="H41" s="86"/>
    </row>
    <row r="42" spans="2:8" ht="25.5">
      <c r="B42" s="71" t="s">
        <v>268</v>
      </c>
      <c r="C42" s="85">
        <f aca="true" t="shared" si="7" ref="C42:H42">C10+C11+C12+C13+C14+C15+C16+C17+C29+C35+C36+C38</f>
        <v>9192943</v>
      </c>
      <c r="D42" s="94">
        <f t="shared" si="7"/>
        <v>3050.19</v>
      </c>
      <c r="E42" s="94">
        <f t="shared" si="7"/>
        <v>9195993.19</v>
      </c>
      <c r="F42" s="94">
        <f t="shared" si="7"/>
        <v>7260384.19</v>
      </c>
      <c r="G42" s="94">
        <f t="shared" si="7"/>
        <v>7260384.19</v>
      </c>
      <c r="H42" s="155">
        <f t="shared" si="7"/>
        <v>-1932558.81</v>
      </c>
    </row>
    <row r="43" spans="2:8" ht="12.75">
      <c r="B43" s="60"/>
      <c r="C43" s="86"/>
      <c r="D43" s="60"/>
      <c r="E43" s="93"/>
      <c r="F43" s="60"/>
      <c r="G43" s="60"/>
      <c r="H43" s="93"/>
    </row>
    <row r="44" spans="2:8" ht="25.5">
      <c r="B44" s="71" t="s">
        <v>267</v>
      </c>
      <c r="C44" s="92"/>
      <c r="D44" s="142"/>
      <c r="E44" s="92"/>
      <c r="F44" s="142"/>
      <c r="G44" s="142"/>
      <c r="H44" s="86"/>
    </row>
    <row r="45" spans="2:8" ht="12.75">
      <c r="B45" s="88"/>
      <c r="C45" s="86"/>
      <c r="D45" s="143"/>
      <c r="E45" s="86"/>
      <c r="F45" s="143"/>
      <c r="G45" s="143"/>
      <c r="H45" s="86"/>
    </row>
    <row r="46" spans="2:8" ht="12.75">
      <c r="B46" s="53" t="s">
        <v>266</v>
      </c>
      <c r="C46" s="86"/>
      <c r="D46" s="141"/>
      <c r="E46" s="86"/>
      <c r="F46" s="141"/>
      <c r="G46" s="141"/>
      <c r="H46" s="86"/>
    </row>
    <row r="47" spans="2:8" ht="12.75">
      <c r="B47" s="58" t="s">
        <v>265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1" t="s">
        <v>264</v>
      </c>
      <c r="C48" s="86"/>
      <c r="D48" s="141"/>
      <c r="E48" s="86">
        <f aca="true" t="shared" si="9" ref="E48:E65">C48+D48</f>
        <v>0</v>
      </c>
      <c r="F48" s="141"/>
      <c r="G48" s="141"/>
      <c r="H48" s="86">
        <f aca="true" t="shared" si="10" ref="H48:H65">G48-C48</f>
        <v>0</v>
      </c>
    </row>
    <row r="49" spans="2:8" ht="25.5">
      <c r="B49" s="91" t="s">
        <v>263</v>
      </c>
      <c r="C49" s="86"/>
      <c r="D49" s="141"/>
      <c r="E49" s="86">
        <f t="shared" si="9"/>
        <v>0</v>
      </c>
      <c r="F49" s="141"/>
      <c r="G49" s="141"/>
      <c r="H49" s="86">
        <f t="shared" si="10"/>
        <v>0</v>
      </c>
    </row>
    <row r="50" spans="2:8" ht="25.5">
      <c r="B50" s="91" t="s">
        <v>262</v>
      </c>
      <c r="C50" s="86"/>
      <c r="D50" s="141"/>
      <c r="E50" s="86">
        <f t="shared" si="9"/>
        <v>0</v>
      </c>
      <c r="F50" s="141"/>
      <c r="G50" s="141"/>
      <c r="H50" s="86">
        <f t="shared" si="10"/>
        <v>0</v>
      </c>
    </row>
    <row r="51" spans="2:8" ht="38.25">
      <c r="B51" s="91" t="s">
        <v>261</v>
      </c>
      <c r="C51" s="86"/>
      <c r="D51" s="141"/>
      <c r="E51" s="86">
        <f t="shared" si="9"/>
        <v>0</v>
      </c>
      <c r="F51" s="141"/>
      <c r="G51" s="141"/>
      <c r="H51" s="86">
        <f t="shared" si="10"/>
        <v>0</v>
      </c>
    </row>
    <row r="52" spans="2:8" ht="12.75">
      <c r="B52" s="91" t="s">
        <v>260</v>
      </c>
      <c r="C52" s="86"/>
      <c r="D52" s="141"/>
      <c r="E52" s="86">
        <f t="shared" si="9"/>
        <v>0</v>
      </c>
      <c r="F52" s="141"/>
      <c r="G52" s="141"/>
      <c r="H52" s="86">
        <f t="shared" si="10"/>
        <v>0</v>
      </c>
    </row>
    <row r="53" spans="2:8" ht="25.5">
      <c r="B53" s="91" t="s">
        <v>259</v>
      </c>
      <c r="C53" s="86"/>
      <c r="D53" s="141"/>
      <c r="E53" s="86">
        <f t="shared" si="9"/>
        <v>0</v>
      </c>
      <c r="F53" s="141"/>
      <c r="G53" s="141"/>
      <c r="H53" s="86">
        <f t="shared" si="10"/>
        <v>0</v>
      </c>
    </row>
    <row r="54" spans="2:8" ht="25.5">
      <c r="B54" s="91" t="s">
        <v>258</v>
      </c>
      <c r="C54" s="86"/>
      <c r="D54" s="141"/>
      <c r="E54" s="86">
        <f t="shared" si="9"/>
        <v>0</v>
      </c>
      <c r="F54" s="141"/>
      <c r="G54" s="141"/>
      <c r="H54" s="86">
        <f t="shared" si="10"/>
        <v>0</v>
      </c>
    </row>
    <row r="55" spans="2:8" ht="25.5">
      <c r="B55" s="91" t="s">
        <v>257</v>
      </c>
      <c r="C55" s="86"/>
      <c r="D55" s="141"/>
      <c r="E55" s="86">
        <f t="shared" si="9"/>
        <v>0</v>
      </c>
      <c r="F55" s="141"/>
      <c r="G55" s="141"/>
      <c r="H55" s="86">
        <f t="shared" si="10"/>
        <v>0</v>
      </c>
    </row>
    <row r="56" spans="2:8" ht="12.75">
      <c r="B56" s="62" t="s">
        <v>256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1" t="s">
        <v>255</v>
      </c>
      <c r="C57" s="86"/>
      <c r="D57" s="141"/>
      <c r="E57" s="86">
        <f t="shared" si="9"/>
        <v>0</v>
      </c>
      <c r="F57" s="141"/>
      <c r="G57" s="141"/>
      <c r="H57" s="86">
        <f t="shared" si="10"/>
        <v>0</v>
      </c>
    </row>
    <row r="58" spans="2:8" ht="12.75">
      <c r="B58" s="91" t="s">
        <v>254</v>
      </c>
      <c r="C58" s="86"/>
      <c r="D58" s="141"/>
      <c r="E58" s="86">
        <f t="shared" si="9"/>
        <v>0</v>
      </c>
      <c r="F58" s="141"/>
      <c r="G58" s="141"/>
      <c r="H58" s="86">
        <f t="shared" si="10"/>
        <v>0</v>
      </c>
    </row>
    <row r="59" spans="2:8" ht="12.75">
      <c r="B59" s="91" t="s">
        <v>253</v>
      </c>
      <c r="C59" s="86"/>
      <c r="D59" s="141"/>
      <c r="E59" s="86">
        <f t="shared" si="9"/>
        <v>0</v>
      </c>
      <c r="F59" s="141"/>
      <c r="G59" s="141"/>
      <c r="H59" s="86">
        <f t="shared" si="10"/>
        <v>0</v>
      </c>
    </row>
    <row r="60" spans="2:8" ht="12.75">
      <c r="B60" s="91" t="s">
        <v>252</v>
      </c>
      <c r="C60" s="86"/>
      <c r="D60" s="141"/>
      <c r="E60" s="86">
        <f t="shared" si="9"/>
        <v>0</v>
      </c>
      <c r="F60" s="141"/>
      <c r="G60" s="141"/>
      <c r="H60" s="86">
        <f t="shared" si="10"/>
        <v>0</v>
      </c>
    </row>
    <row r="61" spans="2:8" ht="12.75">
      <c r="B61" s="62" t="s">
        <v>251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1" t="s">
        <v>250</v>
      </c>
      <c r="C62" s="86"/>
      <c r="D62" s="141"/>
      <c r="E62" s="86">
        <f t="shared" si="9"/>
        <v>0</v>
      </c>
      <c r="F62" s="141"/>
      <c r="G62" s="141"/>
      <c r="H62" s="86">
        <f t="shared" si="10"/>
        <v>0</v>
      </c>
    </row>
    <row r="63" spans="2:8" ht="12.75">
      <c r="B63" s="91" t="s">
        <v>249</v>
      </c>
      <c r="C63" s="86"/>
      <c r="D63" s="141"/>
      <c r="E63" s="86">
        <f t="shared" si="9"/>
        <v>0</v>
      </c>
      <c r="F63" s="141"/>
      <c r="G63" s="141"/>
      <c r="H63" s="86">
        <f t="shared" si="10"/>
        <v>0</v>
      </c>
    </row>
    <row r="64" spans="2:8" ht="38.25">
      <c r="B64" s="62" t="s">
        <v>248</v>
      </c>
      <c r="C64" s="86"/>
      <c r="D64" s="141"/>
      <c r="E64" s="86">
        <f t="shared" si="9"/>
        <v>0</v>
      </c>
      <c r="F64" s="141"/>
      <c r="G64" s="141"/>
      <c r="H64" s="86">
        <f t="shared" si="10"/>
        <v>0</v>
      </c>
    </row>
    <row r="65" spans="2:8" ht="12.75">
      <c r="B65" s="90" t="s">
        <v>247</v>
      </c>
      <c r="C65" s="89"/>
      <c r="D65" s="144"/>
      <c r="E65" s="89">
        <f t="shared" si="9"/>
        <v>0</v>
      </c>
      <c r="F65" s="144"/>
      <c r="G65" s="144"/>
      <c r="H65" s="89">
        <f t="shared" si="10"/>
        <v>0</v>
      </c>
    </row>
    <row r="66" spans="2:8" ht="12.75">
      <c r="B66" s="88"/>
      <c r="C66" s="86"/>
      <c r="D66" s="143"/>
      <c r="E66" s="86"/>
      <c r="F66" s="143"/>
      <c r="G66" s="143"/>
      <c r="H66" s="86"/>
    </row>
    <row r="67" spans="2:8" ht="25.5">
      <c r="B67" s="71" t="s">
        <v>246</v>
      </c>
      <c r="C67" s="85">
        <f aca="true" t="shared" si="13" ref="C67:H67">C47+C56+C61+C64+C65</f>
        <v>0</v>
      </c>
      <c r="D67" s="85">
        <f t="shared" si="13"/>
        <v>0</v>
      </c>
      <c r="E67" s="85">
        <f t="shared" si="13"/>
        <v>0</v>
      </c>
      <c r="F67" s="85">
        <f t="shared" si="13"/>
        <v>0</v>
      </c>
      <c r="G67" s="85">
        <f t="shared" si="13"/>
        <v>0</v>
      </c>
      <c r="H67" s="85">
        <f t="shared" si="13"/>
        <v>0</v>
      </c>
    </row>
    <row r="68" spans="2:8" ht="12.75">
      <c r="B68" s="87"/>
      <c r="C68" s="86"/>
      <c r="D68" s="143"/>
      <c r="E68" s="86"/>
      <c r="F68" s="143"/>
      <c r="G68" s="143"/>
      <c r="H68" s="86"/>
    </row>
    <row r="69" spans="2:8" ht="25.5" customHeight="1">
      <c r="B69" s="71" t="s">
        <v>245</v>
      </c>
      <c r="C69" s="85">
        <f aca="true" t="shared" si="14" ref="C69:H69">C70</f>
        <v>0</v>
      </c>
      <c r="D69" s="85">
        <f t="shared" si="14"/>
        <v>0</v>
      </c>
      <c r="E69" s="85">
        <f t="shared" si="14"/>
        <v>0</v>
      </c>
      <c r="F69" s="85">
        <f t="shared" si="14"/>
        <v>0</v>
      </c>
      <c r="G69" s="85">
        <f t="shared" si="14"/>
        <v>0</v>
      </c>
      <c r="H69" s="85">
        <f t="shared" si="14"/>
        <v>0</v>
      </c>
    </row>
    <row r="70" spans="2:8" ht="12.75">
      <c r="B70" s="87" t="s">
        <v>244</v>
      </c>
      <c r="C70" s="86"/>
      <c r="D70" s="141"/>
      <c r="E70" s="86">
        <f>C70+D70</f>
        <v>0</v>
      </c>
      <c r="F70" s="141"/>
      <c r="G70" s="141"/>
      <c r="H70" s="86">
        <f>G70-C70</f>
        <v>0</v>
      </c>
    </row>
    <row r="71" spans="2:8" ht="12.75">
      <c r="B71" s="87"/>
      <c r="C71" s="86"/>
      <c r="D71" s="141"/>
      <c r="E71" s="86"/>
      <c r="F71" s="141"/>
      <c r="G71" s="141"/>
      <c r="H71" s="86"/>
    </row>
    <row r="72" spans="2:8" ht="12.75">
      <c r="B72" s="71" t="s">
        <v>243</v>
      </c>
      <c r="C72" s="85">
        <f aca="true" t="shared" si="15" ref="C72:H72">C42+C67+C69</f>
        <v>9192943</v>
      </c>
      <c r="D72" s="85">
        <f t="shared" si="15"/>
        <v>3050.19</v>
      </c>
      <c r="E72" s="85">
        <f t="shared" si="15"/>
        <v>9195993.19</v>
      </c>
      <c r="F72" s="85">
        <f t="shared" si="15"/>
        <v>7260384.19</v>
      </c>
      <c r="G72" s="85">
        <f t="shared" si="15"/>
        <v>7260384.19</v>
      </c>
      <c r="H72" s="85">
        <f t="shared" si="15"/>
        <v>-1932558.81</v>
      </c>
    </row>
    <row r="73" spans="2:8" ht="12.75">
      <c r="B73" s="87"/>
      <c r="C73" s="86"/>
      <c r="D73" s="141"/>
      <c r="E73" s="86"/>
      <c r="F73" s="141"/>
      <c r="G73" s="141"/>
      <c r="H73" s="86"/>
    </row>
    <row r="74" spans="2:8" ht="12.75">
      <c r="B74" s="71" t="s">
        <v>242</v>
      </c>
      <c r="C74" s="86"/>
      <c r="D74" s="141"/>
      <c r="E74" s="86"/>
      <c r="F74" s="141"/>
      <c r="G74" s="141"/>
      <c r="H74" s="86"/>
    </row>
    <row r="75" spans="2:8" ht="25.5">
      <c r="B75" s="87" t="s">
        <v>241</v>
      </c>
      <c r="C75" s="86"/>
      <c r="D75" s="141"/>
      <c r="E75" s="86">
        <f>C75+D75</f>
        <v>0</v>
      </c>
      <c r="F75" s="141"/>
      <c r="G75" s="141"/>
      <c r="H75" s="86">
        <f>G75-C75</f>
        <v>0</v>
      </c>
    </row>
    <row r="76" spans="2:8" ht="25.5">
      <c r="B76" s="87" t="s">
        <v>240</v>
      </c>
      <c r="C76" s="86"/>
      <c r="D76" s="141"/>
      <c r="E76" s="86">
        <f>C76+D76</f>
        <v>0</v>
      </c>
      <c r="F76" s="141"/>
      <c r="G76" s="141"/>
      <c r="H76" s="86">
        <f>G76-C76</f>
        <v>0</v>
      </c>
    </row>
    <row r="77" spans="2:8" ht="25.5">
      <c r="B77" s="71" t="s">
        <v>239</v>
      </c>
      <c r="C77" s="85">
        <f aca="true" t="shared" si="16" ref="C77:H77">SUM(C75:C76)</f>
        <v>0</v>
      </c>
      <c r="D77" s="85">
        <f t="shared" si="16"/>
        <v>0</v>
      </c>
      <c r="E77" s="85">
        <f t="shared" si="16"/>
        <v>0</v>
      </c>
      <c r="F77" s="85">
        <f t="shared" si="16"/>
        <v>0</v>
      </c>
      <c r="G77" s="85">
        <f t="shared" si="16"/>
        <v>0</v>
      </c>
      <c r="H77" s="85">
        <f t="shared" si="16"/>
        <v>0</v>
      </c>
    </row>
    <row r="78" spans="2:8" ht="13.5" thickBot="1">
      <c r="B78" s="84"/>
      <c r="C78" s="83"/>
      <c r="D78" s="145"/>
      <c r="E78" s="83"/>
      <c r="F78" s="145"/>
      <c r="G78" s="145"/>
      <c r="H78" s="8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9" sqref="E1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6" t="s">
        <v>120</v>
      </c>
      <c r="C2" s="157"/>
      <c r="D2" s="157"/>
      <c r="E2" s="157"/>
      <c r="F2" s="157"/>
      <c r="G2" s="157"/>
      <c r="H2" s="157"/>
      <c r="I2" s="197"/>
    </row>
    <row r="3" spans="2:9" ht="12.75">
      <c r="B3" s="181" t="s">
        <v>389</v>
      </c>
      <c r="C3" s="182"/>
      <c r="D3" s="182"/>
      <c r="E3" s="182"/>
      <c r="F3" s="182"/>
      <c r="G3" s="182"/>
      <c r="H3" s="182"/>
      <c r="I3" s="198"/>
    </row>
    <row r="4" spans="2:9" ht="12.75">
      <c r="B4" s="181" t="s">
        <v>388</v>
      </c>
      <c r="C4" s="182"/>
      <c r="D4" s="182"/>
      <c r="E4" s="182"/>
      <c r="F4" s="182"/>
      <c r="G4" s="182"/>
      <c r="H4" s="182"/>
      <c r="I4" s="198"/>
    </row>
    <row r="5" spans="2:9" ht="12.75">
      <c r="B5" s="181" t="s">
        <v>448</v>
      </c>
      <c r="C5" s="182"/>
      <c r="D5" s="182"/>
      <c r="E5" s="182"/>
      <c r="F5" s="182"/>
      <c r="G5" s="182"/>
      <c r="H5" s="182"/>
      <c r="I5" s="198"/>
    </row>
    <row r="6" spans="2:9" ht="13.5" thickBot="1">
      <c r="B6" s="184" t="s">
        <v>1</v>
      </c>
      <c r="C6" s="185"/>
      <c r="D6" s="185"/>
      <c r="E6" s="185"/>
      <c r="F6" s="185"/>
      <c r="G6" s="185"/>
      <c r="H6" s="185"/>
      <c r="I6" s="199"/>
    </row>
    <row r="7" spans="2:9" ht="12.75">
      <c r="B7" s="156" t="s">
        <v>2</v>
      </c>
      <c r="C7" s="158"/>
      <c r="D7" s="156" t="s">
        <v>387</v>
      </c>
      <c r="E7" s="157"/>
      <c r="F7" s="157"/>
      <c r="G7" s="157"/>
      <c r="H7" s="158"/>
      <c r="I7" s="191" t="s">
        <v>386</v>
      </c>
    </row>
    <row r="8" spans="2:9" ht="13.5" thickBot="1">
      <c r="B8" s="181"/>
      <c r="C8" s="183"/>
      <c r="D8" s="184"/>
      <c r="E8" s="185"/>
      <c r="F8" s="185"/>
      <c r="G8" s="185"/>
      <c r="H8" s="186"/>
      <c r="I8" s="196"/>
    </row>
    <row r="9" spans="2:9" ht="26.25" thickBot="1">
      <c r="B9" s="184"/>
      <c r="C9" s="186"/>
      <c r="D9" s="152" t="s">
        <v>237</v>
      </c>
      <c r="E9" s="149" t="s">
        <v>385</v>
      </c>
      <c r="F9" s="152" t="s">
        <v>384</v>
      </c>
      <c r="G9" s="152" t="s">
        <v>207</v>
      </c>
      <c r="H9" s="152" t="s">
        <v>236</v>
      </c>
      <c r="I9" s="192"/>
    </row>
    <row r="10" spans="2:9" ht="12.75">
      <c r="B10" s="114" t="s">
        <v>383</v>
      </c>
      <c r="C10" s="113"/>
      <c r="D10" s="100">
        <f aca="true" t="shared" si="0" ref="D10:I10">D11+D19+D29+D39+D49+D59+D72+D76+D63</f>
        <v>9192943</v>
      </c>
      <c r="E10" s="100">
        <f t="shared" si="0"/>
        <v>3050.189999999988</v>
      </c>
      <c r="F10" s="100">
        <f t="shared" si="0"/>
        <v>9195993.189999998</v>
      </c>
      <c r="G10" s="100">
        <f t="shared" si="0"/>
        <v>4603178.65</v>
      </c>
      <c r="H10" s="100">
        <f t="shared" si="0"/>
        <v>4603178.65</v>
      </c>
      <c r="I10" s="100">
        <f t="shared" si="0"/>
        <v>4592814.54</v>
      </c>
    </row>
    <row r="11" spans="2:9" ht="12.75">
      <c r="B11" s="104" t="s">
        <v>381</v>
      </c>
      <c r="C11" s="103"/>
      <c r="D11" s="93">
        <f aca="true" t="shared" si="1" ref="D11:I11">SUM(D12:D18)</f>
        <v>3965735</v>
      </c>
      <c r="E11" s="93">
        <f t="shared" si="1"/>
        <v>0</v>
      </c>
      <c r="F11" s="93">
        <f t="shared" si="1"/>
        <v>3965735</v>
      </c>
      <c r="G11" s="93">
        <f t="shared" si="1"/>
        <v>2414298.77</v>
      </c>
      <c r="H11" s="93">
        <f t="shared" si="1"/>
        <v>2414298.77</v>
      </c>
      <c r="I11" s="93">
        <f t="shared" si="1"/>
        <v>1551436.23</v>
      </c>
    </row>
    <row r="12" spans="2:9" ht="12.75">
      <c r="B12" s="106" t="s">
        <v>380</v>
      </c>
      <c r="C12" s="105"/>
      <c r="D12" s="93">
        <v>955512</v>
      </c>
      <c r="E12" s="86">
        <v>0</v>
      </c>
      <c r="F12" s="86">
        <f>D12+E12</f>
        <v>955512</v>
      </c>
      <c r="G12" s="86">
        <v>747779.95</v>
      </c>
      <c r="H12" s="86">
        <v>747779.95</v>
      </c>
      <c r="I12" s="86">
        <f>F12-G12</f>
        <v>207732.05000000005</v>
      </c>
    </row>
    <row r="13" spans="2:9" ht="12.75">
      <c r="B13" s="106" t="s">
        <v>379</v>
      </c>
      <c r="C13" s="105"/>
      <c r="D13" s="93">
        <v>1362853</v>
      </c>
      <c r="E13" s="86">
        <v>0</v>
      </c>
      <c r="F13" s="86">
        <f aca="true" t="shared" si="2" ref="F13:F18">D13+E13</f>
        <v>1362853</v>
      </c>
      <c r="G13" s="86">
        <v>799746.54</v>
      </c>
      <c r="H13" s="86">
        <v>799746.54</v>
      </c>
      <c r="I13" s="86">
        <f aca="true" t="shared" si="3" ref="I13:I18">F13-G13</f>
        <v>563106.46</v>
      </c>
    </row>
    <row r="14" spans="2:9" ht="12.75">
      <c r="B14" s="106" t="s">
        <v>378</v>
      </c>
      <c r="C14" s="105"/>
      <c r="D14" s="93">
        <v>209015</v>
      </c>
      <c r="E14" s="86">
        <v>0</v>
      </c>
      <c r="F14" s="86">
        <f t="shared" si="2"/>
        <v>209015</v>
      </c>
      <c r="G14" s="86">
        <v>23779</v>
      </c>
      <c r="H14" s="86">
        <v>23779</v>
      </c>
      <c r="I14" s="86">
        <f t="shared" si="3"/>
        <v>185236</v>
      </c>
    </row>
    <row r="15" spans="2:9" ht="12.75">
      <c r="B15" s="106" t="s">
        <v>377</v>
      </c>
      <c r="C15" s="105"/>
      <c r="D15" s="93">
        <v>321144</v>
      </c>
      <c r="E15" s="86">
        <v>0</v>
      </c>
      <c r="F15" s="86">
        <f t="shared" si="2"/>
        <v>321144</v>
      </c>
      <c r="G15" s="86">
        <v>215505.98</v>
      </c>
      <c r="H15" s="86">
        <v>215505.98</v>
      </c>
      <c r="I15" s="86">
        <f t="shared" si="3"/>
        <v>105638.01999999999</v>
      </c>
    </row>
    <row r="16" spans="2:9" ht="12.75">
      <c r="B16" s="106" t="s">
        <v>376</v>
      </c>
      <c r="C16" s="105"/>
      <c r="D16" s="93">
        <v>1117211</v>
      </c>
      <c r="E16" s="86">
        <v>0</v>
      </c>
      <c r="F16" s="86">
        <f t="shared" si="2"/>
        <v>1117211</v>
      </c>
      <c r="G16" s="86">
        <v>627487.3</v>
      </c>
      <c r="H16" s="86">
        <v>627487.3</v>
      </c>
      <c r="I16" s="86">
        <f t="shared" si="3"/>
        <v>489723.69999999995</v>
      </c>
    </row>
    <row r="17" spans="2:9" ht="12.75">
      <c r="B17" s="106" t="s">
        <v>375</v>
      </c>
      <c r="C17" s="105"/>
      <c r="D17" s="93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06" t="s">
        <v>374</v>
      </c>
      <c r="C18" s="105"/>
      <c r="D18" s="93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04" t="s">
        <v>373</v>
      </c>
      <c r="C19" s="103"/>
      <c r="D19" s="93">
        <f aca="true" t="shared" si="4" ref="D19:I19">SUM(D20:D28)</f>
        <v>823742</v>
      </c>
      <c r="E19" s="93">
        <f t="shared" si="4"/>
        <v>-5320.480000000003</v>
      </c>
      <c r="F19" s="93">
        <f t="shared" si="4"/>
        <v>818421.52</v>
      </c>
      <c r="G19" s="93">
        <f t="shared" si="4"/>
        <v>556666.4700000001</v>
      </c>
      <c r="H19" s="93">
        <f t="shared" si="4"/>
        <v>556666.4700000001</v>
      </c>
      <c r="I19" s="93">
        <f t="shared" si="4"/>
        <v>261755.05000000005</v>
      </c>
    </row>
    <row r="20" spans="2:9" ht="12.75">
      <c r="B20" s="106" t="s">
        <v>372</v>
      </c>
      <c r="C20" s="105"/>
      <c r="D20" s="93">
        <v>256142</v>
      </c>
      <c r="E20" s="86">
        <v>20683.4</v>
      </c>
      <c r="F20" s="93">
        <f aca="true" t="shared" si="5" ref="F20:F28">D20+E20</f>
        <v>276825.4</v>
      </c>
      <c r="G20" s="86">
        <v>182172.67</v>
      </c>
      <c r="H20" s="86">
        <v>182172.67</v>
      </c>
      <c r="I20" s="86">
        <f>F20-G20</f>
        <v>94652.73000000001</v>
      </c>
    </row>
    <row r="21" spans="2:9" ht="12.75">
      <c r="B21" s="106" t="s">
        <v>371</v>
      </c>
      <c r="C21" s="105"/>
      <c r="D21" s="93">
        <v>80496</v>
      </c>
      <c r="E21" s="86">
        <v>0</v>
      </c>
      <c r="F21" s="93">
        <f t="shared" si="5"/>
        <v>80496</v>
      </c>
      <c r="G21" s="86">
        <v>74266.29</v>
      </c>
      <c r="H21" s="86">
        <v>74266.29</v>
      </c>
      <c r="I21" s="86">
        <f aca="true" t="shared" si="6" ref="I21:I83">F21-G21</f>
        <v>6229.710000000006</v>
      </c>
    </row>
    <row r="22" spans="2:9" ht="12.75">
      <c r="B22" s="106" t="s">
        <v>370</v>
      </c>
      <c r="C22" s="105"/>
      <c r="D22" s="93"/>
      <c r="E22" s="86"/>
      <c r="F22" s="93">
        <f t="shared" si="5"/>
        <v>0</v>
      </c>
      <c r="G22" s="86"/>
      <c r="H22" s="86"/>
      <c r="I22" s="86">
        <f t="shared" si="6"/>
        <v>0</v>
      </c>
    </row>
    <row r="23" spans="2:9" ht="12.75">
      <c r="B23" s="106" t="s">
        <v>369</v>
      </c>
      <c r="C23" s="105"/>
      <c r="D23" s="93">
        <v>26832</v>
      </c>
      <c r="E23" s="86">
        <v>23201.02</v>
      </c>
      <c r="F23" s="93">
        <f t="shared" si="5"/>
        <v>50033.020000000004</v>
      </c>
      <c r="G23" s="86">
        <v>48541.09</v>
      </c>
      <c r="H23" s="86">
        <v>48541.09</v>
      </c>
      <c r="I23" s="86">
        <f t="shared" si="6"/>
        <v>1491.9300000000076</v>
      </c>
    </row>
    <row r="24" spans="2:9" ht="12.75">
      <c r="B24" s="106" t="s">
        <v>368</v>
      </c>
      <c r="C24" s="105"/>
      <c r="D24" s="93">
        <v>7224</v>
      </c>
      <c r="E24" s="86">
        <v>82.49</v>
      </c>
      <c r="F24" s="93">
        <f t="shared" si="5"/>
        <v>7306.49</v>
      </c>
      <c r="G24" s="86">
        <v>975.49</v>
      </c>
      <c r="H24" s="86">
        <v>975.49</v>
      </c>
      <c r="I24" s="86">
        <f t="shared" si="6"/>
        <v>6331</v>
      </c>
    </row>
    <row r="25" spans="2:9" ht="12.75">
      <c r="B25" s="106" t="s">
        <v>367</v>
      </c>
      <c r="C25" s="105"/>
      <c r="D25" s="93">
        <v>270384</v>
      </c>
      <c r="E25" s="86">
        <v>0</v>
      </c>
      <c r="F25" s="93">
        <f t="shared" si="5"/>
        <v>270384</v>
      </c>
      <c r="G25" s="86">
        <v>213326.11</v>
      </c>
      <c r="H25" s="86">
        <v>213326.11</v>
      </c>
      <c r="I25" s="86">
        <f t="shared" si="6"/>
        <v>57057.890000000014</v>
      </c>
    </row>
    <row r="26" spans="2:9" ht="12.75">
      <c r="B26" s="106" t="s">
        <v>366</v>
      </c>
      <c r="C26" s="105"/>
      <c r="D26" s="93">
        <v>31992</v>
      </c>
      <c r="E26" s="86">
        <v>730</v>
      </c>
      <c r="F26" s="93">
        <f t="shared" si="5"/>
        <v>32722</v>
      </c>
      <c r="G26" s="86">
        <v>15832.9</v>
      </c>
      <c r="H26" s="86">
        <v>15832.9</v>
      </c>
      <c r="I26" s="86">
        <f t="shared" si="6"/>
        <v>16889.1</v>
      </c>
    </row>
    <row r="27" spans="2:9" ht="12.75">
      <c r="B27" s="106" t="s">
        <v>365</v>
      </c>
      <c r="C27" s="105"/>
      <c r="D27" s="93"/>
      <c r="E27" s="86"/>
      <c r="F27" s="93">
        <f t="shared" si="5"/>
        <v>0</v>
      </c>
      <c r="G27" s="86"/>
      <c r="H27" s="86"/>
      <c r="I27" s="86">
        <f t="shared" si="6"/>
        <v>0</v>
      </c>
    </row>
    <row r="28" spans="2:9" ht="12.75">
      <c r="B28" s="106" t="s">
        <v>364</v>
      </c>
      <c r="C28" s="105"/>
      <c r="D28" s="93">
        <v>150672</v>
      </c>
      <c r="E28" s="86">
        <v>-50017.39</v>
      </c>
      <c r="F28" s="93">
        <f t="shared" si="5"/>
        <v>100654.61</v>
      </c>
      <c r="G28" s="86">
        <v>21551.92</v>
      </c>
      <c r="H28" s="86">
        <v>21551.92</v>
      </c>
      <c r="I28" s="86">
        <f t="shared" si="6"/>
        <v>79102.69</v>
      </c>
    </row>
    <row r="29" spans="2:9" ht="12.75">
      <c r="B29" s="104" t="s">
        <v>363</v>
      </c>
      <c r="C29" s="103"/>
      <c r="D29" s="93">
        <f aca="true" t="shared" si="7" ref="D29:I29">SUM(D30:D38)</f>
        <v>3349802</v>
      </c>
      <c r="E29" s="93">
        <f t="shared" si="7"/>
        <v>-32528.530000000006</v>
      </c>
      <c r="F29" s="93">
        <f t="shared" si="7"/>
        <v>3317273.4699999997</v>
      </c>
      <c r="G29" s="93">
        <f t="shared" si="7"/>
        <v>1009242.21</v>
      </c>
      <c r="H29" s="93">
        <f t="shared" si="7"/>
        <v>1009242.21</v>
      </c>
      <c r="I29" s="93">
        <f t="shared" si="7"/>
        <v>2308031.2600000002</v>
      </c>
    </row>
    <row r="30" spans="2:9" ht="12.75">
      <c r="B30" s="106" t="s">
        <v>362</v>
      </c>
      <c r="C30" s="105"/>
      <c r="D30" s="93">
        <v>188443</v>
      </c>
      <c r="E30" s="86">
        <v>8700.72</v>
      </c>
      <c r="F30" s="93">
        <f aca="true" t="shared" si="8" ref="F30:F38">D30+E30</f>
        <v>197143.72</v>
      </c>
      <c r="G30" s="86">
        <v>117884.75</v>
      </c>
      <c r="H30" s="86">
        <v>117884.75</v>
      </c>
      <c r="I30" s="86">
        <f t="shared" si="6"/>
        <v>79258.97</v>
      </c>
    </row>
    <row r="31" spans="2:9" ht="12.75">
      <c r="B31" s="106" t="s">
        <v>361</v>
      </c>
      <c r="C31" s="105"/>
      <c r="D31" s="93"/>
      <c r="E31" s="86"/>
      <c r="F31" s="93">
        <f t="shared" si="8"/>
        <v>0</v>
      </c>
      <c r="G31" s="86"/>
      <c r="H31" s="86"/>
      <c r="I31" s="86">
        <f t="shared" si="6"/>
        <v>0</v>
      </c>
    </row>
    <row r="32" spans="2:9" ht="12.75">
      <c r="B32" s="106" t="s">
        <v>360</v>
      </c>
      <c r="C32" s="105"/>
      <c r="D32" s="93"/>
      <c r="E32" s="86"/>
      <c r="F32" s="93">
        <f t="shared" si="8"/>
        <v>0</v>
      </c>
      <c r="G32" s="86"/>
      <c r="H32" s="86"/>
      <c r="I32" s="86">
        <f t="shared" si="6"/>
        <v>0</v>
      </c>
    </row>
    <row r="33" spans="2:9" ht="12.75">
      <c r="B33" s="106" t="s">
        <v>359</v>
      </c>
      <c r="C33" s="105"/>
      <c r="D33" s="93">
        <v>66356</v>
      </c>
      <c r="E33" s="86">
        <v>7438.4</v>
      </c>
      <c r="F33" s="93">
        <f t="shared" si="8"/>
        <v>73794.4</v>
      </c>
      <c r="G33" s="86">
        <v>11152.4</v>
      </c>
      <c r="H33" s="86">
        <v>11152.4</v>
      </c>
      <c r="I33" s="86">
        <f t="shared" si="6"/>
        <v>62641.99999999999</v>
      </c>
    </row>
    <row r="34" spans="2:9" ht="12.75">
      <c r="B34" s="106" t="s">
        <v>358</v>
      </c>
      <c r="C34" s="105"/>
      <c r="D34" s="93">
        <v>189372</v>
      </c>
      <c r="E34" s="86">
        <v>16886.35</v>
      </c>
      <c r="F34" s="93">
        <f t="shared" si="8"/>
        <v>206258.35</v>
      </c>
      <c r="G34" s="86">
        <v>73004.74</v>
      </c>
      <c r="H34" s="86">
        <v>73004.74</v>
      </c>
      <c r="I34" s="86">
        <f t="shared" si="6"/>
        <v>133253.61</v>
      </c>
    </row>
    <row r="35" spans="2:9" ht="12.75">
      <c r="B35" s="106" t="s">
        <v>357</v>
      </c>
      <c r="C35" s="105"/>
      <c r="D35" s="93">
        <v>33024</v>
      </c>
      <c r="E35" s="86">
        <v>0</v>
      </c>
      <c r="F35" s="93">
        <f t="shared" si="8"/>
        <v>33024</v>
      </c>
      <c r="G35" s="86">
        <v>28229.76</v>
      </c>
      <c r="H35" s="86">
        <v>28229.76</v>
      </c>
      <c r="I35" s="86">
        <f t="shared" si="6"/>
        <v>4794.240000000002</v>
      </c>
    </row>
    <row r="36" spans="2:9" ht="12.75">
      <c r="B36" s="106" t="s">
        <v>356</v>
      </c>
      <c r="C36" s="105"/>
      <c r="D36" s="93">
        <v>88236</v>
      </c>
      <c r="E36" s="86">
        <v>-222.04</v>
      </c>
      <c r="F36" s="93">
        <f t="shared" si="8"/>
        <v>88013.96</v>
      </c>
      <c r="G36" s="86">
        <v>9287.24</v>
      </c>
      <c r="H36" s="86">
        <v>9287.24</v>
      </c>
      <c r="I36" s="86">
        <f t="shared" si="6"/>
        <v>78726.72</v>
      </c>
    </row>
    <row r="37" spans="2:9" ht="12.75">
      <c r="B37" s="106" t="s">
        <v>355</v>
      </c>
      <c r="C37" s="105"/>
      <c r="D37" s="93">
        <v>2665653</v>
      </c>
      <c r="E37" s="86">
        <v>-72412.96</v>
      </c>
      <c r="F37" s="93">
        <f t="shared" si="8"/>
        <v>2593240.04</v>
      </c>
      <c r="G37" s="86">
        <v>691056.32</v>
      </c>
      <c r="H37" s="86">
        <v>691056.32</v>
      </c>
      <c r="I37" s="86">
        <f t="shared" si="6"/>
        <v>1902183.7200000002</v>
      </c>
    </row>
    <row r="38" spans="2:9" ht="12.75">
      <c r="B38" s="106" t="s">
        <v>354</v>
      </c>
      <c r="C38" s="105"/>
      <c r="D38" s="93">
        <v>118718</v>
      </c>
      <c r="E38" s="86">
        <v>7081</v>
      </c>
      <c r="F38" s="93">
        <f t="shared" si="8"/>
        <v>125799</v>
      </c>
      <c r="G38" s="86">
        <v>78627</v>
      </c>
      <c r="H38" s="86">
        <v>78627</v>
      </c>
      <c r="I38" s="86">
        <f t="shared" si="6"/>
        <v>47172</v>
      </c>
    </row>
    <row r="39" spans="2:9" ht="25.5" customHeight="1">
      <c r="B39" s="200" t="s">
        <v>353</v>
      </c>
      <c r="C39" s="201"/>
      <c r="D39" s="93">
        <f aca="true" t="shared" si="9" ref="D39:I39">SUM(D40:D48)</f>
        <v>1000000</v>
      </c>
      <c r="E39" s="93">
        <f t="shared" si="9"/>
        <v>0</v>
      </c>
      <c r="F39" s="93">
        <f>SUM(F40:F48)</f>
        <v>1000000</v>
      </c>
      <c r="G39" s="93">
        <f t="shared" si="9"/>
        <v>528408</v>
      </c>
      <c r="H39" s="93">
        <f t="shared" si="9"/>
        <v>528408</v>
      </c>
      <c r="I39" s="93">
        <f t="shared" si="9"/>
        <v>471592</v>
      </c>
    </row>
    <row r="40" spans="2:9" ht="12.75">
      <c r="B40" s="106" t="s">
        <v>352</v>
      </c>
      <c r="C40" s="105"/>
      <c r="D40" s="93"/>
      <c r="E40" s="86"/>
      <c r="F40" s="93">
        <f>D40+E40</f>
        <v>0</v>
      </c>
      <c r="G40" s="86"/>
      <c r="H40" s="86"/>
      <c r="I40" s="86">
        <f t="shared" si="6"/>
        <v>0</v>
      </c>
    </row>
    <row r="41" spans="2:9" ht="12.75">
      <c r="B41" s="106" t="s">
        <v>351</v>
      </c>
      <c r="C41" s="105"/>
      <c r="D41" s="93"/>
      <c r="E41" s="86"/>
      <c r="F41" s="93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06" t="s">
        <v>350</v>
      </c>
      <c r="C42" s="105"/>
      <c r="D42" s="93"/>
      <c r="E42" s="86"/>
      <c r="F42" s="93">
        <f t="shared" si="10"/>
        <v>0</v>
      </c>
      <c r="G42" s="86"/>
      <c r="H42" s="86"/>
      <c r="I42" s="86">
        <f t="shared" si="6"/>
        <v>0</v>
      </c>
    </row>
    <row r="43" spans="2:9" ht="12.75">
      <c r="B43" s="106" t="s">
        <v>349</v>
      </c>
      <c r="C43" s="105"/>
      <c r="D43" s="93">
        <v>1000000</v>
      </c>
      <c r="E43" s="86">
        <v>0</v>
      </c>
      <c r="F43" s="93">
        <f t="shared" si="10"/>
        <v>1000000</v>
      </c>
      <c r="G43" s="86">
        <v>528408</v>
      </c>
      <c r="H43" s="86">
        <v>528408</v>
      </c>
      <c r="I43" s="86">
        <f t="shared" si="6"/>
        <v>471592</v>
      </c>
    </row>
    <row r="44" spans="2:9" ht="12.75">
      <c r="B44" s="106" t="s">
        <v>348</v>
      </c>
      <c r="C44" s="105"/>
      <c r="D44" s="93"/>
      <c r="E44" s="86"/>
      <c r="F44" s="93">
        <f t="shared" si="10"/>
        <v>0</v>
      </c>
      <c r="G44" s="86"/>
      <c r="H44" s="86"/>
      <c r="I44" s="86">
        <f t="shared" si="6"/>
        <v>0</v>
      </c>
    </row>
    <row r="45" spans="2:9" ht="12.75">
      <c r="B45" s="106" t="s">
        <v>347</v>
      </c>
      <c r="C45" s="105"/>
      <c r="D45" s="93"/>
      <c r="E45" s="86"/>
      <c r="F45" s="93">
        <f t="shared" si="10"/>
        <v>0</v>
      </c>
      <c r="G45" s="86"/>
      <c r="H45" s="86"/>
      <c r="I45" s="86">
        <f t="shared" si="6"/>
        <v>0</v>
      </c>
    </row>
    <row r="46" spans="2:9" ht="12.75">
      <c r="B46" s="106" t="s">
        <v>346</v>
      </c>
      <c r="C46" s="105"/>
      <c r="D46" s="93"/>
      <c r="E46" s="86"/>
      <c r="F46" s="93">
        <f t="shared" si="10"/>
        <v>0</v>
      </c>
      <c r="G46" s="86"/>
      <c r="H46" s="86"/>
      <c r="I46" s="86">
        <f t="shared" si="6"/>
        <v>0</v>
      </c>
    </row>
    <row r="47" spans="2:9" ht="12.75">
      <c r="B47" s="106" t="s">
        <v>345</v>
      </c>
      <c r="C47" s="105"/>
      <c r="D47" s="93"/>
      <c r="E47" s="86"/>
      <c r="F47" s="93">
        <f t="shared" si="10"/>
        <v>0</v>
      </c>
      <c r="G47" s="86"/>
      <c r="H47" s="86"/>
      <c r="I47" s="86">
        <f t="shared" si="6"/>
        <v>0</v>
      </c>
    </row>
    <row r="48" spans="2:9" ht="12.75">
      <c r="B48" s="106" t="s">
        <v>344</v>
      </c>
      <c r="C48" s="105"/>
      <c r="D48" s="93"/>
      <c r="E48" s="86"/>
      <c r="F48" s="93">
        <f t="shared" si="10"/>
        <v>0</v>
      </c>
      <c r="G48" s="86"/>
      <c r="H48" s="86"/>
      <c r="I48" s="86">
        <f t="shared" si="6"/>
        <v>0</v>
      </c>
    </row>
    <row r="49" spans="2:9" ht="12.75" customHeight="1">
      <c r="B49" s="200" t="s">
        <v>343</v>
      </c>
      <c r="C49" s="201"/>
      <c r="D49" s="93">
        <f aca="true" t="shared" si="11" ref="D49:I49">SUM(D50:D58)</f>
        <v>53664</v>
      </c>
      <c r="E49" s="93">
        <f t="shared" si="11"/>
        <v>40899.2</v>
      </c>
      <c r="F49" s="93">
        <f t="shared" si="11"/>
        <v>94563.2</v>
      </c>
      <c r="G49" s="93">
        <f t="shared" si="11"/>
        <v>94563.2</v>
      </c>
      <c r="H49" s="93">
        <f t="shared" si="11"/>
        <v>94563.2</v>
      </c>
      <c r="I49" s="93">
        <f t="shared" si="11"/>
        <v>0</v>
      </c>
    </row>
    <row r="50" spans="2:9" ht="12.75">
      <c r="B50" s="106" t="s">
        <v>342</v>
      </c>
      <c r="C50" s="105"/>
      <c r="D50" s="93">
        <v>53664</v>
      </c>
      <c r="E50" s="86">
        <v>6331.2</v>
      </c>
      <c r="F50" s="93">
        <f t="shared" si="10"/>
        <v>59995.2</v>
      </c>
      <c r="G50" s="86">
        <v>59995.2</v>
      </c>
      <c r="H50" s="86">
        <v>59995.2</v>
      </c>
      <c r="I50" s="86">
        <f t="shared" si="6"/>
        <v>0</v>
      </c>
    </row>
    <row r="51" spans="2:9" ht="12.75">
      <c r="B51" s="106" t="s">
        <v>341</v>
      </c>
      <c r="C51" s="105"/>
      <c r="D51" s="93"/>
      <c r="E51" s="86"/>
      <c r="F51" s="93">
        <f t="shared" si="10"/>
        <v>0</v>
      </c>
      <c r="G51" s="86"/>
      <c r="H51" s="86"/>
      <c r="I51" s="86">
        <f t="shared" si="6"/>
        <v>0</v>
      </c>
    </row>
    <row r="52" spans="2:9" ht="12.75">
      <c r="B52" s="106" t="s">
        <v>340</v>
      </c>
      <c r="C52" s="105"/>
      <c r="D52" s="93"/>
      <c r="E52" s="86"/>
      <c r="F52" s="93">
        <f t="shared" si="10"/>
        <v>0</v>
      </c>
      <c r="G52" s="86"/>
      <c r="H52" s="86"/>
      <c r="I52" s="86">
        <f t="shared" si="6"/>
        <v>0</v>
      </c>
    </row>
    <row r="53" spans="2:9" ht="12.75">
      <c r="B53" s="106" t="s">
        <v>339</v>
      </c>
      <c r="C53" s="105"/>
      <c r="D53" s="93"/>
      <c r="E53" s="86"/>
      <c r="F53" s="93">
        <f t="shared" si="10"/>
        <v>0</v>
      </c>
      <c r="G53" s="86"/>
      <c r="H53" s="86"/>
      <c r="I53" s="86">
        <f t="shared" si="6"/>
        <v>0</v>
      </c>
    </row>
    <row r="54" spans="2:9" ht="12.75">
      <c r="B54" s="106" t="s">
        <v>338</v>
      </c>
      <c r="C54" s="105"/>
      <c r="D54" s="93"/>
      <c r="E54" s="86"/>
      <c r="F54" s="93">
        <f t="shared" si="10"/>
        <v>0</v>
      </c>
      <c r="G54" s="86"/>
      <c r="H54" s="86"/>
      <c r="I54" s="86">
        <f t="shared" si="6"/>
        <v>0</v>
      </c>
    </row>
    <row r="55" spans="2:9" ht="12.75">
      <c r="B55" s="106" t="s">
        <v>337</v>
      </c>
      <c r="C55" s="105"/>
      <c r="D55" s="93">
        <v>0</v>
      </c>
      <c r="E55" s="86">
        <v>34568</v>
      </c>
      <c r="F55" s="93">
        <f t="shared" si="10"/>
        <v>34568</v>
      </c>
      <c r="G55" s="86">
        <v>34568</v>
      </c>
      <c r="H55" s="86">
        <v>34568</v>
      </c>
      <c r="I55" s="86">
        <f t="shared" si="6"/>
        <v>0</v>
      </c>
    </row>
    <row r="56" spans="2:9" ht="12.75">
      <c r="B56" s="106" t="s">
        <v>336</v>
      </c>
      <c r="C56" s="105"/>
      <c r="D56" s="93"/>
      <c r="E56" s="86"/>
      <c r="F56" s="93">
        <f t="shared" si="10"/>
        <v>0</v>
      </c>
      <c r="G56" s="86"/>
      <c r="H56" s="86"/>
      <c r="I56" s="86">
        <f t="shared" si="6"/>
        <v>0</v>
      </c>
    </row>
    <row r="57" spans="2:9" ht="12.75">
      <c r="B57" s="106" t="s">
        <v>335</v>
      </c>
      <c r="C57" s="105"/>
      <c r="D57" s="93"/>
      <c r="E57" s="86"/>
      <c r="F57" s="93">
        <f t="shared" si="10"/>
        <v>0</v>
      </c>
      <c r="G57" s="86"/>
      <c r="H57" s="86"/>
      <c r="I57" s="86">
        <f t="shared" si="6"/>
        <v>0</v>
      </c>
    </row>
    <row r="58" spans="2:9" ht="12.75">
      <c r="B58" s="106" t="s">
        <v>334</v>
      </c>
      <c r="C58" s="105"/>
      <c r="D58" s="93"/>
      <c r="E58" s="86"/>
      <c r="F58" s="93">
        <f t="shared" si="10"/>
        <v>0</v>
      </c>
      <c r="G58" s="86"/>
      <c r="H58" s="86"/>
      <c r="I58" s="86">
        <f t="shared" si="6"/>
        <v>0</v>
      </c>
    </row>
    <row r="59" spans="2:9" ht="12.75">
      <c r="B59" s="104" t="s">
        <v>333</v>
      </c>
      <c r="C59" s="103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6">
        <f t="shared" si="6"/>
        <v>0</v>
      </c>
    </row>
    <row r="60" spans="2:9" ht="12.75">
      <c r="B60" s="106" t="s">
        <v>332</v>
      </c>
      <c r="C60" s="105"/>
      <c r="D60" s="93"/>
      <c r="E60" s="86"/>
      <c r="F60" s="93">
        <f t="shared" si="10"/>
        <v>0</v>
      </c>
      <c r="G60" s="86"/>
      <c r="H60" s="86"/>
      <c r="I60" s="86">
        <f t="shared" si="6"/>
        <v>0</v>
      </c>
    </row>
    <row r="61" spans="2:9" ht="12.75">
      <c r="B61" s="106" t="s">
        <v>331</v>
      </c>
      <c r="C61" s="105"/>
      <c r="D61" s="93"/>
      <c r="E61" s="86"/>
      <c r="F61" s="93">
        <f t="shared" si="10"/>
        <v>0</v>
      </c>
      <c r="G61" s="86"/>
      <c r="H61" s="86"/>
      <c r="I61" s="86">
        <f t="shared" si="6"/>
        <v>0</v>
      </c>
    </row>
    <row r="62" spans="2:9" ht="12.75">
      <c r="B62" s="106" t="s">
        <v>330</v>
      </c>
      <c r="C62" s="105"/>
      <c r="D62" s="93"/>
      <c r="E62" s="86"/>
      <c r="F62" s="93">
        <f t="shared" si="10"/>
        <v>0</v>
      </c>
      <c r="G62" s="86"/>
      <c r="H62" s="86"/>
      <c r="I62" s="86">
        <f t="shared" si="6"/>
        <v>0</v>
      </c>
    </row>
    <row r="63" spans="2:9" ht="12.75" customHeight="1">
      <c r="B63" s="200" t="s">
        <v>329</v>
      </c>
      <c r="C63" s="201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6">
        <f t="shared" si="6"/>
        <v>0</v>
      </c>
    </row>
    <row r="64" spans="2:9" ht="12.75">
      <c r="B64" s="106" t="s">
        <v>328</v>
      </c>
      <c r="C64" s="105"/>
      <c r="D64" s="93"/>
      <c r="E64" s="86"/>
      <c r="F64" s="93">
        <f t="shared" si="10"/>
        <v>0</v>
      </c>
      <c r="G64" s="86"/>
      <c r="H64" s="86"/>
      <c r="I64" s="86">
        <f t="shared" si="6"/>
        <v>0</v>
      </c>
    </row>
    <row r="65" spans="2:9" ht="12.75">
      <c r="B65" s="106" t="s">
        <v>327</v>
      </c>
      <c r="C65" s="105"/>
      <c r="D65" s="93"/>
      <c r="E65" s="86"/>
      <c r="F65" s="93">
        <f t="shared" si="10"/>
        <v>0</v>
      </c>
      <c r="G65" s="86"/>
      <c r="H65" s="86"/>
      <c r="I65" s="86">
        <f t="shared" si="6"/>
        <v>0</v>
      </c>
    </row>
    <row r="66" spans="2:9" ht="12.75">
      <c r="B66" s="106" t="s">
        <v>326</v>
      </c>
      <c r="C66" s="105"/>
      <c r="D66" s="93"/>
      <c r="E66" s="86"/>
      <c r="F66" s="93">
        <f t="shared" si="10"/>
        <v>0</v>
      </c>
      <c r="G66" s="86"/>
      <c r="H66" s="86"/>
      <c r="I66" s="86">
        <f t="shared" si="6"/>
        <v>0</v>
      </c>
    </row>
    <row r="67" spans="2:9" ht="12.75">
      <c r="B67" s="106" t="s">
        <v>325</v>
      </c>
      <c r="C67" s="105"/>
      <c r="D67" s="93"/>
      <c r="E67" s="86"/>
      <c r="F67" s="93">
        <f t="shared" si="10"/>
        <v>0</v>
      </c>
      <c r="G67" s="86"/>
      <c r="H67" s="86"/>
      <c r="I67" s="86">
        <f t="shared" si="6"/>
        <v>0</v>
      </c>
    </row>
    <row r="68" spans="2:9" ht="12.75">
      <c r="B68" s="106" t="s">
        <v>324</v>
      </c>
      <c r="C68" s="105"/>
      <c r="D68" s="93"/>
      <c r="E68" s="86"/>
      <c r="F68" s="93">
        <f t="shared" si="10"/>
        <v>0</v>
      </c>
      <c r="G68" s="86"/>
      <c r="H68" s="86"/>
      <c r="I68" s="86">
        <f t="shared" si="6"/>
        <v>0</v>
      </c>
    </row>
    <row r="69" spans="2:9" ht="12.75">
      <c r="B69" s="106" t="s">
        <v>323</v>
      </c>
      <c r="C69" s="105"/>
      <c r="D69" s="93"/>
      <c r="E69" s="86"/>
      <c r="F69" s="93">
        <f t="shared" si="10"/>
        <v>0</v>
      </c>
      <c r="G69" s="86"/>
      <c r="H69" s="86"/>
      <c r="I69" s="86">
        <f t="shared" si="6"/>
        <v>0</v>
      </c>
    </row>
    <row r="70" spans="2:9" ht="12.75">
      <c r="B70" s="106" t="s">
        <v>322</v>
      </c>
      <c r="C70" s="105"/>
      <c r="D70" s="93"/>
      <c r="E70" s="86"/>
      <c r="F70" s="93">
        <f t="shared" si="10"/>
        <v>0</v>
      </c>
      <c r="G70" s="86"/>
      <c r="H70" s="86"/>
      <c r="I70" s="86">
        <f t="shared" si="6"/>
        <v>0</v>
      </c>
    </row>
    <row r="71" spans="2:9" ht="12.75">
      <c r="B71" s="106" t="s">
        <v>321</v>
      </c>
      <c r="C71" s="105"/>
      <c r="D71" s="93"/>
      <c r="E71" s="86"/>
      <c r="F71" s="93">
        <f t="shared" si="10"/>
        <v>0</v>
      </c>
      <c r="G71" s="86"/>
      <c r="H71" s="86"/>
      <c r="I71" s="86">
        <f t="shared" si="6"/>
        <v>0</v>
      </c>
    </row>
    <row r="72" spans="2:9" ht="12.75">
      <c r="B72" s="104" t="s">
        <v>320</v>
      </c>
      <c r="C72" s="103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6">
        <f t="shared" si="6"/>
        <v>0</v>
      </c>
    </row>
    <row r="73" spans="2:9" ht="12.75">
      <c r="B73" s="106" t="s">
        <v>319</v>
      </c>
      <c r="C73" s="105"/>
      <c r="D73" s="93"/>
      <c r="E73" s="86"/>
      <c r="F73" s="93">
        <f t="shared" si="10"/>
        <v>0</v>
      </c>
      <c r="G73" s="86"/>
      <c r="H73" s="86"/>
      <c r="I73" s="86">
        <f t="shared" si="6"/>
        <v>0</v>
      </c>
    </row>
    <row r="74" spans="2:9" ht="12.75">
      <c r="B74" s="106" t="s">
        <v>318</v>
      </c>
      <c r="C74" s="105"/>
      <c r="D74" s="93"/>
      <c r="E74" s="86"/>
      <c r="F74" s="93">
        <f t="shared" si="10"/>
        <v>0</v>
      </c>
      <c r="G74" s="86"/>
      <c r="H74" s="86"/>
      <c r="I74" s="86">
        <f t="shared" si="6"/>
        <v>0</v>
      </c>
    </row>
    <row r="75" spans="2:9" ht="12.75">
      <c r="B75" s="106" t="s">
        <v>317</v>
      </c>
      <c r="C75" s="105"/>
      <c r="D75" s="93"/>
      <c r="E75" s="86"/>
      <c r="F75" s="93">
        <f t="shared" si="10"/>
        <v>0</v>
      </c>
      <c r="G75" s="86"/>
      <c r="H75" s="86"/>
      <c r="I75" s="86">
        <f t="shared" si="6"/>
        <v>0</v>
      </c>
    </row>
    <row r="76" spans="2:9" ht="12.75">
      <c r="B76" s="104" t="s">
        <v>316</v>
      </c>
      <c r="C76" s="103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6">
        <f t="shared" si="6"/>
        <v>0</v>
      </c>
    </row>
    <row r="77" spans="2:9" ht="12.75">
      <c r="B77" s="106" t="s">
        <v>315</v>
      </c>
      <c r="C77" s="105"/>
      <c r="D77" s="93"/>
      <c r="E77" s="86"/>
      <c r="F77" s="93">
        <f t="shared" si="10"/>
        <v>0</v>
      </c>
      <c r="G77" s="86"/>
      <c r="H77" s="86"/>
      <c r="I77" s="86">
        <f t="shared" si="6"/>
        <v>0</v>
      </c>
    </row>
    <row r="78" spans="2:9" ht="12.75">
      <c r="B78" s="106" t="s">
        <v>314</v>
      </c>
      <c r="C78" s="105"/>
      <c r="D78" s="93"/>
      <c r="E78" s="86"/>
      <c r="F78" s="93">
        <f t="shared" si="10"/>
        <v>0</v>
      </c>
      <c r="G78" s="86"/>
      <c r="H78" s="86"/>
      <c r="I78" s="86">
        <f t="shared" si="6"/>
        <v>0</v>
      </c>
    </row>
    <row r="79" spans="2:9" ht="12.75">
      <c r="B79" s="106" t="s">
        <v>313</v>
      </c>
      <c r="C79" s="105"/>
      <c r="D79" s="93"/>
      <c r="E79" s="86"/>
      <c r="F79" s="93">
        <f t="shared" si="10"/>
        <v>0</v>
      </c>
      <c r="G79" s="86"/>
      <c r="H79" s="86"/>
      <c r="I79" s="86">
        <f t="shared" si="6"/>
        <v>0</v>
      </c>
    </row>
    <row r="80" spans="2:9" ht="12.75">
      <c r="B80" s="106" t="s">
        <v>312</v>
      </c>
      <c r="C80" s="105"/>
      <c r="D80" s="93"/>
      <c r="E80" s="86"/>
      <c r="F80" s="93">
        <f t="shared" si="10"/>
        <v>0</v>
      </c>
      <c r="G80" s="86"/>
      <c r="H80" s="86"/>
      <c r="I80" s="86">
        <f t="shared" si="6"/>
        <v>0</v>
      </c>
    </row>
    <row r="81" spans="2:9" ht="12.75">
      <c r="B81" s="106" t="s">
        <v>311</v>
      </c>
      <c r="C81" s="105"/>
      <c r="D81" s="93"/>
      <c r="E81" s="86"/>
      <c r="F81" s="93">
        <f t="shared" si="10"/>
        <v>0</v>
      </c>
      <c r="G81" s="86"/>
      <c r="H81" s="86"/>
      <c r="I81" s="86">
        <f t="shared" si="6"/>
        <v>0</v>
      </c>
    </row>
    <row r="82" spans="2:9" ht="12.75">
      <c r="B82" s="106" t="s">
        <v>310</v>
      </c>
      <c r="C82" s="105"/>
      <c r="D82" s="93"/>
      <c r="E82" s="86"/>
      <c r="F82" s="93">
        <f t="shared" si="10"/>
        <v>0</v>
      </c>
      <c r="G82" s="86"/>
      <c r="H82" s="86"/>
      <c r="I82" s="86">
        <f t="shared" si="6"/>
        <v>0</v>
      </c>
    </row>
    <row r="83" spans="2:9" ht="12.75">
      <c r="B83" s="106" t="s">
        <v>309</v>
      </c>
      <c r="C83" s="105"/>
      <c r="D83" s="93"/>
      <c r="E83" s="86"/>
      <c r="F83" s="93">
        <f t="shared" si="10"/>
        <v>0</v>
      </c>
      <c r="G83" s="86"/>
      <c r="H83" s="86"/>
      <c r="I83" s="86">
        <f t="shared" si="6"/>
        <v>0</v>
      </c>
    </row>
    <row r="84" spans="2:9" ht="12.75">
      <c r="B84" s="112"/>
      <c r="C84" s="111"/>
      <c r="D84" s="110"/>
      <c r="E84" s="89"/>
      <c r="F84" s="89"/>
      <c r="G84" s="89"/>
      <c r="H84" s="89"/>
      <c r="I84" s="89"/>
    </row>
    <row r="85" spans="2:9" ht="12.75">
      <c r="B85" s="109" t="s">
        <v>382</v>
      </c>
      <c r="C85" s="108"/>
      <c r="D85" s="107">
        <f aca="true" t="shared" si="12" ref="D85:I85">D86+D104+D94+D114+D124+D134+D138+D147+D151</f>
        <v>0</v>
      </c>
      <c r="E85" s="107">
        <f>E86+E104+E94+E114+E124+E134+E138+E147+E151</f>
        <v>0</v>
      </c>
      <c r="F85" s="107">
        <f t="shared" si="12"/>
        <v>0</v>
      </c>
      <c r="G85" s="107">
        <f>G86+G104+G94+G114+G124+G134+G138+G147+G151</f>
        <v>0</v>
      </c>
      <c r="H85" s="107">
        <f>H86+H104+H94+H114+H124+H134+H138+H147+H151</f>
        <v>0</v>
      </c>
      <c r="I85" s="107">
        <f t="shared" si="12"/>
        <v>0</v>
      </c>
    </row>
    <row r="86" spans="2:9" ht="12.75">
      <c r="B86" s="104" t="s">
        <v>381</v>
      </c>
      <c r="C86" s="103"/>
      <c r="D86" s="93">
        <f>SUM(D87:D93)</f>
        <v>0</v>
      </c>
      <c r="E86" s="93">
        <f>SUM(E87:E93)</f>
        <v>0</v>
      </c>
      <c r="F86" s="93">
        <f>SUM(F87:F93)</f>
        <v>0</v>
      </c>
      <c r="G86" s="93">
        <f>SUM(G87:G93)</f>
        <v>0</v>
      </c>
      <c r="H86" s="93">
        <f>SUM(H87:H93)</f>
        <v>0</v>
      </c>
      <c r="I86" s="86">
        <f aca="true" t="shared" si="13" ref="I86:I149">F86-G86</f>
        <v>0</v>
      </c>
    </row>
    <row r="87" spans="2:9" ht="12.75">
      <c r="B87" s="106" t="s">
        <v>380</v>
      </c>
      <c r="C87" s="105"/>
      <c r="D87" s="93"/>
      <c r="E87" s="86"/>
      <c r="F87" s="93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06" t="s">
        <v>379</v>
      </c>
      <c r="C88" s="105"/>
      <c r="D88" s="93"/>
      <c r="E88" s="86"/>
      <c r="F88" s="93">
        <f t="shared" si="14"/>
        <v>0</v>
      </c>
      <c r="G88" s="86"/>
      <c r="H88" s="86"/>
      <c r="I88" s="86">
        <f t="shared" si="13"/>
        <v>0</v>
      </c>
    </row>
    <row r="89" spans="2:9" ht="12.75">
      <c r="B89" s="106" t="s">
        <v>378</v>
      </c>
      <c r="C89" s="105"/>
      <c r="D89" s="93"/>
      <c r="E89" s="86"/>
      <c r="F89" s="93">
        <f t="shared" si="14"/>
        <v>0</v>
      </c>
      <c r="G89" s="86"/>
      <c r="H89" s="86"/>
      <c r="I89" s="86">
        <f t="shared" si="13"/>
        <v>0</v>
      </c>
    </row>
    <row r="90" spans="2:9" ht="12.75">
      <c r="B90" s="106" t="s">
        <v>377</v>
      </c>
      <c r="C90" s="105"/>
      <c r="D90" s="93"/>
      <c r="E90" s="86"/>
      <c r="F90" s="93">
        <f t="shared" si="14"/>
        <v>0</v>
      </c>
      <c r="G90" s="86"/>
      <c r="H90" s="86"/>
      <c r="I90" s="86">
        <f t="shared" si="13"/>
        <v>0</v>
      </c>
    </row>
    <row r="91" spans="2:9" ht="12.75">
      <c r="B91" s="106" t="s">
        <v>376</v>
      </c>
      <c r="C91" s="105"/>
      <c r="D91" s="93"/>
      <c r="E91" s="86"/>
      <c r="F91" s="93">
        <f t="shared" si="14"/>
        <v>0</v>
      </c>
      <c r="G91" s="86"/>
      <c r="H91" s="86"/>
      <c r="I91" s="86">
        <f t="shared" si="13"/>
        <v>0</v>
      </c>
    </row>
    <row r="92" spans="2:9" ht="12.75">
      <c r="B92" s="106" t="s">
        <v>375</v>
      </c>
      <c r="C92" s="105"/>
      <c r="D92" s="93"/>
      <c r="E92" s="86"/>
      <c r="F92" s="93">
        <f t="shared" si="14"/>
        <v>0</v>
      </c>
      <c r="G92" s="86"/>
      <c r="H92" s="86"/>
      <c r="I92" s="86">
        <f t="shared" si="13"/>
        <v>0</v>
      </c>
    </row>
    <row r="93" spans="2:9" ht="12.75">
      <c r="B93" s="106" t="s">
        <v>374</v>
      </c>
      <c r="C93" s="105"/>
      <c r="D93" s="93"/>
      <c r="E93" s="86"/>
      <c r="F93" s="93">
        <f t="shared" si="14"/>
        <v>0</v>
      </c>
      <c r="G93" s="86"/>
      <c r="H93" s="86"/>
      <c r="I93" s="86">
        <f t="shared" si="13"/>
        <v>0</v>
      </c>
    </row>
    <row r="94" spans="2:9" ht="12.75">
      <c r="B94" s="104" t="s">
        <v>373</v>
      </c>
      <c r="C94" s="103"/>
      <c r="D94" s="93">
        <f>SUM(D95:D103)</f>
        <v>0</v>
      </c>
      <c r="E94" s="93">
        <f>SUM(E95:E103)</f>
        <v>0</v>
      </c>
      <c r="F94" s="93">
        <f>SUM(F95:F103)</f>
        <v>0</v>
      </c>
      <c r="G94" s="93">
        <f>SUM(G95:G103)</f>
        <v>0</v>
      </c>
      <c r="H94" s="93">
        <f>SUM(H95:H103)</f>
        <v>0</v>
      </c>
      <c r="I94" s="86">
        <f t="shared" si="13"/>
        <v>0</v>
      </c>
    </row>
    <row r="95" spans="2:9" ht="12.75">
      <c r="B95" s="106" t="s">
        <v>372</v>
      </c>
      <c r="C95" s="105"/>
      <c r="D95" s="93"/>
      <c r="E95" s="86"/>
      <c r="F95" s="93">
        <f t="shared" si="14"/>
        <v>0</v>
      </c>
      <c r="G95" s="86"/>
      <c r="H95" s="86"/>
      <c r="I95" s="86">
        <f t="shared" si="13"/>
        <v>0</v>
      </c>
    </row>
    <row r="96" spans="2:9" ht="12.75">
      <c r="B96" s="106" t="s">
        <v>371</v>
      </c>
      <c r="C96" s="105"/>
      <c r="D96" s="93"/>
      <c r="E96" s="86"/>
      <c r="F96" s="93">
        <f t="shared" si="14"/>
        <v>0</v>
      </c>
      <c r="G96" s="86"/>
      <c r="H96" s="86"/>
      <c r="I96" s="86">
        <f t="shared" si="13"/>
        <v>0</v>
      </c>
    </row>
    <row r="97" spans="2:9" ht="12.75">
      <c r="B97" s="106" t="s">
        <v>370</v>
      </c>
      <c r="C97" s="105"/>
      <c r="D97" s="93"/>
      <c r="E97" s="86"/>
      <c r="F97" s="93">
        <f t="shared" si="14"/>
        <v>0</v>
      </c>
      <c r="G97" s="86"/>
      <c r="H97" s="86"/>
      <c r="I97" s="86">
        <f t="shared" si="13"/>
        <v>0</v>
      </c>
    </row>
    <row r="98" spans="2:9" ht="12.75">
      <c r="B98" s="106" t="s">
        <v>369</v>
      </c>
      <c r="C98" s="105"/>
      <c r="D98" s="93"/>
      <c r="E98" s="86"/>
      <c r="F98" s="93">
        <f t="shared" si="14"/>
        <v>0</v>
      </c>
      <c r="G98" s="86"/>
      <c r="H98" s="86"/>
      <c r="I98" s="86">
        <f t="shared" si="13"/>
        <v>0</v>
      </c>
    </row>
    <row r="99" spans="2:9" ht="12.75">
      <c r="B99" s="106" t="s">
        <v>368</v>
      </c>
      <c r="C99" s="105"/>
      <c r="D99" s="93"/>
      <c r="E99" s="86"/>
      <c r="F99" s="93">
        <f t="shared" si="14"/>
        <v>0</v>
      </c>
      <c r="G99" s="86"/>
      <c r="H99" s="86"/>
      <c r="I99" s="86">
        <f t="shared" si="13"/>
        <v>0</v>
      </c>
    </row>
    <row r="100" spans="2:9" ht="12.75">
      <c r="B100" s="106" t="s">
        <v>367</v>
      </c>
      <c r="C100" s="105"/>
      <c r="D100" s="93"/>
      <c r="E100" s="86"/>
      <c r="F100" s="93">
        <f t="shared" si="14"/>
        <v>0</v>
      </c>
      <c r="G100" s="86"/>
      <c r="H100" s="86"/>
      <c r="I100" s="86">
        <f t="shared" si="13"/>
        <v>0</v>
      </c>
    </row>
    <row r="101" spans="2:9" ht="12.75">
      <c r="B101" s="106" t="s">
        <v>366</v>
      </c>
      <c r="C101" s="105"/>
      <c r="D101" s="93"/>
      <c r="E101" s="86"/>
      <c r="F101" s="93">
        <f t="shared" si="14"/>
        <v>0</v>
      </c>
      <c r="G101" s="86"/>
      <c r="H101" s="86"/>
      <c r="I101" s="86">
        <f t="shared" si="13"/>
        <v>0</v>
      </c>
    </row>
    <row r="102" spans="2:9" ht="12.75">
      <c r="B102" s="106" t="s">
        <v>365</v>
      </c>
      <c r="C102" s="105"/>
      <c r="D102" s="93"/>
      <c r="E102" s="86"/>
      <c r="F102" s="93">
        <f t="shared" si="14"/>
        <v>0</v>
      </c>
      <c r="G102" s="86"/>
      <c r="H102" s="86"/>
      <c r="I102" s="86">
        <f t="shared" si="13"/>
        <v>0</v>
      </c>
    </row>
    <row r="103" spans="2:9" ht="12.75">
      <c r="B103" s="106" t="s">
        <v>364</v>
      </c>
      <c r="C103" s="105"/>
      <c r="D103" s="93"/>
      <c r="E103" s="86"/>
      <c r="F103" s="93">
        <f t="shared" si="14"/>
        <v>0</v>
      </c>
      <c r="G103" s="86"/>
      <c r="H103" s="86"/>
      <c r="I103" s="86">
        <f t="shared" si="13"/>
        <v>0</v>
      </c>
    </row>
    <row r="104" spans="2:9" ht="12.75">
      <c r="B104" s="104" t="s">
        <v>363</v>
      </c>
      <c r="C104" s="103"/>
      <c r="D104" s="93">
        <f>SUM(D105:D113)</f>
        <v>0</v>
      </c>
      <c r="E104" s="93">
        <f>SUM(E105:E113)</f>
        <v>0</v>
      </c>
      <c r="F104" s="93">
        <f>SUM(F105:F113)</f>
        <v>0</v>
      </c>
      <c r="G104" s="93">
        <f>SUM(G105:G113)</f>
        <v>0</v>
      </c>
      <c r="H104" s="93">
        <f>SUM(H105:H113)</f>
        <v>0</v>
      </c>
      <c r="I104" s="86">
        <f t="shared" si="13"/>
        <v>0</v>
      </c>
    </row>
    <row r="105" spans="2:9" ht="12.75">
      <c r="B105" s="106" t="s">
        <v>362</v>
      </c>
      <c r="C105" s="105"/>
      <c r="D105" s="93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06" t="s">
        <v>361</v>
      </c>
      <c r="C106" s="105"/>
      <c r="D106" s="93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06" t="s">
        <v>360</v>
      </c>
      <c r="C107" s="105"/>
      <c r="D107" s="93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06" t="s">
        <v>359</v>
      </c>
      <c r="C108" s="105"/>
      <c r="D108" s="93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06" t="s">
        <v>358</v>
      </c>
      <c r="C109" s="105"/>
      <c r="D109" s="93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06" t="s">
        <v>357</v>
      </c>
      <c r="C110" s="105"/>
      <c r="D110" s="93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06" t="s">
        <v>356</v>
      </c>
      <c r="C111" s="105"/>
      <c r="D111" s="93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06" t="s">
        <v>355</v>
      </c>
      <c r="C112" s="105"/>
      <c r="D112" s="93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06" t="s">
        <v>354</v>
      </c>
      <c r="C113" s="105"/>
      <c r="D113" s="93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200" t="s">
        <v>353</v>
      </c>
      <c r="C114" s="201"/>
      <c r="D114" s="93">
        <f>SUM(D115:D123)</f>
        <v>0</v>
      </c>
      <c r="E114" s="93">
        <f>SUM(E115:E123)</f>
        <v>0</v>
      </c>
      <c r="F114" s="93">
        <f>SUM(F115:F123)</f>
        <v>0</v>
      </c>
      <c r="G114" s="93">
        <f>SUM(G115:G123)</f>
        <v>0</v>
      </c>
      <c r="H114" s="93">
        <f>SUM(H115:H123)</f>
        <v>0</v>
      </c>
      <c r="I114" s="86">
        <f t="shared" si="13"/>
        <v>0</v>
      </c>
    </row>
    <row r="115" spans="2:9" ht="12.75">
      <c r="B115" s="106" t="s">
        <v>352</v>
      </c>
      <c r="C115" s="105"/>
      <c r="D115" s="93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06" t="s">
        <v>351</v>
      </c>
      <c r="C116" s="105"/>
      <c r="D116" s="93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06" t="s">
        <v>350</v>
      </c>
      <c r="C117" s="105"/>
      <c r="D117" s="93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06" t="s">
        <v>349</v>
      </c>
      <c r="C118" s="105"/>
      <c r="D118" s="93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06" t="s">
        <v>348</v>
      </c>
      <c r="C119" s="105"/>
      <c r="D119" s="93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06" t="s">
        <v>347</v>
      </c>
      <c r="C120" s="105"/>
      <c r="D120" s="93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06" t="s">
        <v>346</v>
      </c>
      <c r="C121" s="105"/>
      <c r="D121" s="93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06" t="s">
        <v>345</v>
      </c>
      <c r="C122" s="105"/>
      <c r="D122" s="93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06" t="s">
        <v>344</v>
      </c>
      <c r="C123" s="105"/>
      <c r="D123" s="93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04" t="s">
        <v>343</v>
      </c>
      <c r="C124" s="103"/>
      <c r="D124" s="93">
        <f>SUM(D125:D133)</f>
        <v>0</v>
      </c>
      <c r="E124" s="93">
        <f>SUM(E125:E133)</f>
        <v>0</v>
      </c>
      <c r="F124" s="93">
        <f>SUM(F125:F133)</f>
        <v>0</v>
      </c>
      <c r="G124" s="93">
        <f>SUM(G125:G133)</f>
        <v>0</v>
      </c>
      <c r="H124" s="93">
        <f>SUM(H125:H133)</f>
        <v>0</v>
      </c>
      <c r="I124" s="86">
        <f t="shared" si="13"/>
        <v>0</v>
      </c>
    </row>
    <row r="125" spans="2:9" ht="12.75">
      <c r="B125" s="106" t="s">
        <v>342</v>
      </c>
      <c r="C125" s="105"/>
      <c r="D125" s="93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06" t="s">
        <v>341</v>
      </c>
      <c r="C126" s="105"/>
      <c r="D126" s="93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06" t="s">
        <v>340</v>
      </c>
      <c r="C127" s="105"/>
      <c r="D127" s="93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06" t="s">
        <v>339</v>
      </c>
      <c r="C128" s="105"/>
      <c r="D128" s="93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06" t="s">
        <v>338</v>
      </c>
      <c r="C129" s="105"/>
      <c r="D129" s="93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06" t="s">
        <v>337</v>
      </c>
      <c r="C130" s="105"/>
      <c r="D130" s="93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06" t="s">
        <v>336</v>
      </c>
      <c r="C131" s="105"/>
      <c r="D131" s="93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06" t="s">
        <v>335</v>
      </c>
      <c r="C132" s="105"/>
      <c r="D132" s="93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06" t="s">
        <v>334</v>
      </c>
      <c r="C133" s="105"/>
      <c r="D133" s="93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04" t="s">
        <v>333</v>
      </c>
      <c r="C134" s="103"/>
      <c r="D134" s="93">
        <f>SUM(D135:D137)</f>
        <v>0</v>
      </c>
      <c r="E134" s="93">
        <f>SUM(E135:E137)</f>
        <v>0</v>
      </c>
      <c r="F134" s="93">
        <f>SUM(F135:F137)</f>
        <v>0</v>
      </c>
      <c r="G134" s="93">
        <f>SUM(G135:G137)</f>
        <v>0</v>
      </c>
      <c r="H134" s="93">
        <f>SUM(H135:H137)</f>
        <v>0</v>
      </c>
      <c r="I134" s="86">
        <f t="shared" si="13"/>
        <v>0</v>
      </c>
    </row>
    <row r="135" spans="2:9" ht="12.75">
      <c r="B135" s="106" t="s">
        <v>332</v>
      </c>
      <c r="C135" s="105"/>
      <c r="D135" s="93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06" t="s">
        <v>331</v>
      </c>
      <c r="C136" s="105"/>
      <c r="D136" s="93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06" t="s">
        <v>330</v>
      </c>
      <c r="C137" s="105"/>
      <c r="D137" s="93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04" t="s">
        <v>329</v>
      </c>
      <c r="C138" s="103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86">
        <f t="shared" si="13"/>
        <v>0</v>
      </c>
    </row>
    <row r="139" spans="2:9" ht="12.75">
      <c r="B139" s="106" t="s">
        <v>328</v>
      </c>
      <c r="C139" s="105"/>
      <c r="D139" s="93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06" t="s">
        <v>327</v>
      </c>
      <c r="C140" s="105"/>
      <c r="D140" s="93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06" t="s">
        <v>326</v>
      </c>
      <c r="C141" s="105"/>
      <c r="D141" s="93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06" t="s">
        <v>325</v>
      </c>
      <c r="C142" s="105"/>
      <c r="D142" s="93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06" t="s">
        <v>324</v>
      </c>
      <c r="C143" s="105"/>
      <c r="D143" s="93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06" t="s">
        <v>323</v>
      </c>
      <c r="C144" s="105"/>
      <c r="D144" s="93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06" t="s">
        <v>322</v>
      </c>
      <c r="C145" s="105"/>
      <c r="D145" s="93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06" t="s">
        <v>321</v>
      </c>
      <c r="C146" s="105"/>
      <c r="D146" s="93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04" t="s">
        <v>320</v>
      </c>
      <c r="C147" s="103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86">
        <f t="shared" si="13"/>
        <v>0</v>
      </c>
    </row>
    <row r="148" spans="2:9" ht="12.75">
      <c r="B148" s="106" t="s">
        <v>319</v>
      </c>
      <c r="C148" s="105"/>
      <c r="D148" s="93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06" t="s">
        <v>318</v>
      </c>
      <c r="C149" s="105"/>
      <c r="D149" s="93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06" t="s">
        <v>317</v>
      </c>
      <c r="C150" s="105"/>
      <c r="D150" s="93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04" t="s">
        <v>316</v>
      </c>
      <c r="C151" s="103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86">
        <f t="shared" si="19"/>
        <v>0</v>
      </c>
    </row>
    <row r="152" spans="2:9" ht="12.75">
      <c r="B152" s="106" t="s">
        <v>315</v>
      </c>
      <c r="C152" s="105"/>
      <c r="D152" s="93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06" t="s">
        <v>314</v>
      </c>
      <c r="C153" s="105"/>
      <c r="D153" s="93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06" t="s">
        <v>313</v>
      </c>
      <c r="C154" s="105"/>
      <c r="D154" s="93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06" t="s">
        <v>312</v>
      </c>
      <c r="C155" s="105"/>
      <c r="D155" s="93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06" t="s">
        <v>311</v>
      </c>
      <c r="C156" s="105"/>
      <c r="D156" s="93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06" t="s">
        <v>310</v>
      </c>
      <c r="C157" s="105"/>
      <c r="D157" s="93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06" t="s">
        <v>309</v>
      </c>
      <c r="C158" s="105"/>
      <c r="D158" s="93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04"/>
      <c r="C159" s="103"/>
      <c r="D159" s="93"/>
      <c r="E159" s="86"/>
      <c r="F159" s="86"/>
      <c r="G159" s="86"/>
      <c r="H159" s="86"/>
      <c r="I159" s="86"/>
    </row>
    <row r="160" spans="2:9" ht="12.75">
      <c r="B160" s="102" t="s">
        <v>308</v>
      </c>
      <c r="C160" s="101"/>
      <c r="D160" s="100">
        <f aca="true" t="shared" si="21" ref="D160:I160">D10+D85</f>
        <v>9192943</v>
      </c>
      <c r="E160" s="100">
        <f t="shared" si="21"/>
        <v>3050.189999999988</v>
      </c>
      <c r="F160" s="100">
        <f t="shared" si="21"/>
        <v>9195993.189999998</v>
      </c>
      <c r="G160" s="100">
        <f t="shared" si="21"/>
        <v>4603178.65</v>
      </c>
      <c r="H160" s="100">
        <f t="shared" si="21"/>
        <v>4603178.65</v>
      </c>
      <c r="I160" s="100">
        <f t="shared" si="21"/>
        <v>4592814.54</v>
      </c>
    </row>
    <row r="161" spans="2:9" ht="13.5" thickBot="1">
      <c r="B161" s="99"/>
      <c r="C161" s="98"/>
      <c r="D161" s="97"/>
      <c r="E161" s="83"/>
      <c r="F161" s="83"/>
      <c r="G161" s="83"/>
      <c r="H161" s="83"/>
      <c r="I161" s="83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6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5" t="s">
        <v>120</v>
      </c>
      <c r="C2" s="206"/>
      <c r="D2" s="206"/>
      <c r="E2" s="206"/>
      <c r="F2" s="206"/>
      <c r="G2" s="206"/>
      <c r="H2" s="207"/>
    </row>
    <row r="3" spans="2:8" ht="12.75" customHeight="1">
      <c r="B3" s="159" t="s">
        <v>389</v>
      </c>
      <c r="C3" s="160"/>
      <c r="D3" s="160"/>
      <c r="E3" s="160"/>
      <c r="F3" s="160"/>
      <c r="G3" s="160"/>
      <c r="H3" s="161"/>
    </row>
    <row r="4" spans="2:8" ht="12.75">
      <c r="B4" s="159" t="s">
        <v>393</v>
      </c>
      <c r="C4" s="160"/>
      <c r="D4" s="160"/>
      <c r="E4" s="160"/>
      <c r="F4" s="160"/>
      <c r="G4" s="160"/>
      <c r="H4" s="161"/>
    </row>
    <row r="5" spans="2:8" ht="12.75">
      <c r="B5" s="159" t="s">
        <v>448</v>
      </c>
      <c r="C5" s="160"/>
      <c r="D5" s="160"/>
      <c r="E5" s="160"/>
      <c r="F5" s="160"/>
      <c r="G5" s="160"/>
      <c r="H5" s="161"/>
    </row>
    <row r="6" spans="2:8" ht="13.5" thickBot="1">
      <c r="B6" s="162" t="s">
        <v>1</v>
      </c>
      <c r="C6" s="163"/>
      <c r="D6" s="163"/>
      <c r="E6" s="163"/>
      <c r="F6" s="163"/>
      <c r="G6" s="163"/>
      <c r="H6" s="164"/>
    </row>
    <row r="7" spans="2:8" ht="13.5" thickBot="1">
      <c r="B7" s="189" t="s">
        <v>2</v>
      </c>
      <c r="C7" s="202" t="s">
        <v>387</v>
      </c>
      <c r="D7" s="203"/>
      <c r="E7" s="203"/>
      <c r="F7" s="203"/>
      <c r="G7" s="204"/>
      <c r="H7" s="189" t="s">
        <v>386</v>
      </c>
    </row>
    <row r="8" spans="2:8" ht="26.25" thickBot="1">
      <c r="B8" s="190"/>
      <c r="C8" s="149" t="s">
        <v>237</v>
      </c>
      <c r="D8" s="149" t="s">
        <v>303</v>
      </c>
      <c r="E8" s="149" t="s">
        <v>302</v>
      </c>
      <c r="F8" s="149" t="s">
        <v>207</v>
      </c>
      <c r="G8" s="149" t="s">
        <v>205</v>
      </c>
      <c r="H8" s="190"/>
    </row>
    <row r="9" spans="2:8" ht="12.75">
      <c r="B9" s="116" t="s">
        <v>392</v>
      </c>
      <c r="C9" s="122">
        <f aca="true" t="shared" si="0" ref="C9:H9">SUM(C10:C17)</f>
        <v>9192943</v>
      </c>
      <c r="D9" s="122">
        <f t="shared" si="0"/>
        <v>3050.19</v>
      </c>
      <c r="E9" s="122">
        <f t="shared" si="0"/>
        <v>9195993.19</v>
      </c>
      <c r="F9" s="122">
        <f t="shared" si="0"/>
        <v>4603178.65</v>
      </c>
      <c r="G9" s="122">
        <f t="shared" si="0"/>
        <v>4603178.65</v>
      </c>
      <c r="H9" s="122">
        <f t="shared" si="0"/>
        <v>4592814.539999999</v>
      </c>
    </row>
    <row r="10" spans="2:8" ht="12.75" customHeight="1">
      <c r="B10" s="118" t="s">
        <v>390</v>
      </c>
      <c r="C10" s="119">
        <v>9192943</v>
      </c>
      <c r="D10" s="119">
        <v>3050.19</v>
      </c>
      <c r="E10" s="119">
        <f>C10+D10</f>
        <v>9195993.19</v>
      </c>
      <c r="F10" s="119">
        <v>4603178.65</v>
      </c>
      <c r="G10" s="119">
        <v>4603178.65</v>
      </c>
      <c r="H10" s="86">
        <f>E10-F10</f>
        <v>4592814.539999999</v>
      </c>
    </row>
    <row r="11" spans="2:8" ht="12.75">
      <c r="B11" s="118"/>
      <c r="C11" s="9"/>
      <c r="D11" s="9"/>
      <c r="E11" s="9"/>
      <c r="F11" s="9"/>
      <c r="G11" s="9"/>
      <c r="H11" s="86">
        <f aca="true" t="shared" si="1" ref="H11:H17">E11-F11</f>
        <v>0</v>
      </c>
    </row>
    <row r="12" spans="2:8" ht="12.75">
      <c r="B12" s="118"/>
      <c r="C12" s="9"/>
      <c r="D12" s="9"/>
      <c r="E12" s="9"/>
      <c r="F12" s="9"/>
      <c r="G12" s="9"/>
      <c r="H12" s="86">
        <f t="shared" si="1"/>
        <v>0</v>
      </c>
    </row>
    <row r="13" spans="2:8" ht="12.75">
      <c r="B13" s="118"/>
      <c r="C13" s="9"/>
      <c r="D13" s="9"/>
      <c r="E13" s="9"/>
      <c r="F13" s="9"/>
      <c r="G13" s="9"/>
      <c r="H13" s="86">
        <f t="shared" si="1"/>
        <v>0</v>
      </c>
    </row>
    <row r="14" spans="2:8" ht="12.75">
      <c r="B14" s="118"/>
      <c r="C14" s="9"/>
      <c r="D14" s="9"/>
      <c r="E14" s="9"/>
      <c r="F14" s="9"/>
      <c r="G14" s="9"/>
      <c r="H14" s="86">
        <f t="shared" si="1"/>
        <v>0</v>
      </c>
    </row>
    <row r="15" spans="2:8" ht="12.75">
      <c r="B15" s="118"/>
      <c r="C15" s="9"/>
      <c r="D15" s="9"/>
      <c r="E15" s="9"/>
      <c r="F15" s="9"/>
      <c r="G15" s="9"/>
      <c r="H15" s="86">
        <f t="shared" si="1"/>
        <v>0</v>
      </c>
    </row>
    <row r="16" spans="2:8" ht="12.75">
      <c r="B16" s="118"/>
      <c r="C16" s="9"/>
      <c r="D16" s="9"/>
      <c r="E16" s="9"/>
      <c r="F16" s="9"/>
      <c r="G16" s="9"/>
      <c r="H16" s="86">
        <f t="shared" si="1"/>
        <v>0</v>
      </c>
    </row>
    <row r="17" spans="2:8" ht="12.75">
      <c r="B17" s="118"/>
      <c r="C17" s="9"/>
      <c r="D17" s="9"/>
      <c r="E17" s="9"/>
      <c r="F17" s="9"/>
      <c r="G17" s="9"/>
      <c r="H17" s="86">
        <f t="shared" si="1"/>
        <v>0</v>
      </c>
    </row>
    <row r="18" spans="2:8" ht="12.75">
      <c r="B18" s="117"/>
      <c r="C18" s="9"/>
      <c r="D18" s="9"/>
      <c r="E18" s="9"/>
      <c r="F18" s="9"/>
      <c r="G18" s="9"/>
      <c r="H18" s="9"/>
    </row>
    <row r="19" spans="2:8" ht="12.75">
      <c r="B19" s="121" t="s">
        <v>391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12.75">
      <c r="B20" s="118" t="s">
        <v>390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6">
        <f>E20-F20</f>
        <v>0</v>
      </c>
    </row>
    <row r="21" spans="2:8" ht="12.75">
      <c r="B21" s="118"/>
      <c r="C21" s="119"/>
      <c r="D21" s="119"/>
      <c r="E21" s="119"/>
      <c r="F21" s="119"/>
      <c r="G21" s="119"/>
      <c r="H21" s="86">
        <f aca="true" t="shared" si="3" ref="H21:H28">E21-F21</f>
        <v>0</v>
      </c>
    </row>
    <row r="22" spans="2:8" ht="12.75">
      <c r="B22" s="118"/>
      <c r="C22" s="119"/>
      <c r="D22" s="119"/>
      <c r="E22" s="119"/>
      <c r="F22" s="119"/>
      <c r="G22" s="119"/>
      <c r="H22" s="86">
        <f t="shared" si="3"/>
        <v>0</v>
      </c>
    </row>
    <row r="23" spans="2:8" ht="12.75">
      <c r="B23" s="118"/>
      <c r="C23" s="119"/>
      <c r="D23" s="119"/>
      <c r="E23" s="119"/>
      <c r="F23" s="119"/>
      <c r="G23" s="119"/>
      <c r="H23" s="86">
        <f t="shared" si="3"/>
        <v>0</v>
      </c>
    </row>
    <row r="24" spans="2:8" ht="12.75">
      <c r="B24" s="118"/>
      <c r="C24" s="9"/>
      <c r="D24" s="9"/>
      <c r="E24" s="9"/>
      <c r="F24" s="9"/>
      <c r="G24" s="9"/>
      <c r="H24" s="86">
        <f t="shared" si="3"/>
        <v>0</v>
      </c>
    </row>
    <row r="25" spans="2:8" ht="12.75">
      <c r="B25" s="118"/>
      <c r="C25" s="9"/>
      <c r="D25" s="9"/>
      <c r="E25" s="9"/>
      <c r="F25" s="9"/>
      <c r="G25" s="9"/>
      <c r="H25" s="86">
        <f t="shared" si="3"/>
        <v>0</v>
      </c>
    </row>
    <row r="26" spans="2:8" ht="12.75">
      <c r="B26" s="118"/>
      <c r="C26" s="9"/>
      <c r="D26" s="9"/>
      <c r="E26" s="9"/>
      <c r="F26" s="9"/>
      <c r="G26" s="9"/>
      <c r="H26" s="86">
        <f t="shared" si="3"/>
        <v>0</v>
      </c>
    </row>
    <row r="27" spans="2:8" ht="12.75">
      <c r="B27" s="118"/>
      <c r="C27" s="9"/>
      <c r="D27" s="9"/>
      <c r="E27" s="9"/>
      <c r="F27" s="9"/>
      <c r="G27" s="9"/>
      <c r="H27" s="86">
        <f t="shared" si="3"/>
        <v>0</v>
      </c>
    </row>
    <row r="28" spans="2:8" ht="12.75">
      <c r="B28" s="117"/>
      <c r="C28" s="9"/>
      <c r="D28" s="9"/>
      <c r="E28" s="9"/>
      <c r="F28" s="9"/>
      <c r="G28" s="9"/>
      <c r="H28" s="86">
        <f t="shared" si="3"/>
        <v>0</v>
      </c>
    </row>
    <row r="29" spans="2:8" ht="12.75">
      <c r="B29" s="116" t="s">
        <v>308</v>
      </c>
      <c r="C29" s="7">
        <f aca="true" t="shared" si="4" ref="C29:H29">C9+C19</f>
        <v>9192943</v>
      </c>
      <c r="D29" s="7">
        <f t="shared" si="4"/>
        <v>3050.19</v>
      </c>
      <c r="E29" s="7">
        <f t="shared" si="4"/>
        <v>9195993.19</v>
      </c>
      <c r="F29" s="7">
        <f t="shared" si="4"/>
        <v>4603178.65</v>
      </c>
      <c r="G29" s="7">
        <f t="shared" si="4"/>
        <v>4603178.65</v>
      </c>
      <c r="H29" s="7">
        <f t="shared" si="4"/>
        <v>4592814.539999999</v>
      </c>
    </row>
    <row r="30" spans="2:8" ht="13.5" thickBot="1">
      <c r="B30" s="115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6" t="s">
        <v>120</v>
      </c>
      <c r="B2" s="157"/>
      <c r="C2" s="157"/>
      <c r="D2" s="157"/>
      <c r="E2" s="157"/>
      <c r="F2" s="157"/>
      <c r="G2" s="197"/>
    </row>
    <row r="3" spans="1:7" ht="12.75">
      <c r="A3" s="181" t="s">
        <v>389</v>
      </c>
      <c r="B3" s="182"/>
      <c r="C3" s="182"/>
      <c r="D3" s="182"/>
      <c r="E3" s="182"/>
      <c r="F3" s="182"/>
      <c r="G3" s="198"/>
    </row>
    <row r="4" spans="1:7" ht="12.75">
      <c r="A4" s="181" t="s">
        <v>428</v>
      </c>
      <c r="B4" s="182"/>
      <c r="C4" s="182"/>
      <c r="D4" s="182"/>
      <c r="E4" s="182"/>
      <c r="F4" s="182"/>
      <c r="G4" s="198"/>
    </row>
    <row r="5" spans="1:7" ht="12.75">
      <c r="A5" s="181" t="s">
        <v>448</v>
      </c>
      <c r="B5" s="182"/>
      <c r="C5" s="182"/>
      <c r="D5" s="182"/>
      <c r="E5" s="182"/>
      <c r="F5" s="182"/>
      <c r="G5" s="198"/>
    </row>
    <row r="6" spans="1:7" ht="13.5" thickBot="1">
      <c r="A6" s="184" t="s">
        <v>1</v>
      </c>
      <c r="B6" s="185"/>
      <c r="C6" s="185"/>
      <c r="D6" s="185"/>
      <c r="E6" s="185"/>
      <c r="F6" s="185"/>
      <c r="G6" s="199"/>
    </row>
    <row r="7" spans="1:7" ht="15.75" customHeight="1">
      <c r="A7" s="156" t="s">
        <v>2</v>
      </c>
      <c r="B7" s="205" t="s">
        <v>387</v>
      </c>
      <c r="C7" s="206"/>
      <c r="D7" s="206"/>
      <c r="E7" s="206"/>
      <c r="F7" s="207"/>
      <c r="G7" s="189" t="s">
        <v>386</v>
      </c>
    </row>
    <row r="8" spans="1:7" ht="15.75" customHeight="1" thickBot="1">
      <c r="A8" s="181"/>
      <c r="B8" s="162"/>
      <c r="C8" s="163"/>
      <c r="D8" s="163"/>
      <c r="E8" s="163"/>
      <c r="F8" s="164"/>
      <c r="G8" s="208"/>
    </row>
    <row r="9" spans="1:7" ht="26.25" thickBot="1">
      <c r="A9" s="184"/>
      <c r="B9" s="132" t="s">
        <v>237</v>
      </c>
      <c r="C9" s="149" t="s">
        <v>385</v>
      </c>
      <c r="D9" s="149" t="s">
        <v>384</v>
      </c>
      <c r="E9" s="149" t="s">
        <v>207</v>
      </c>
      <c r="F9" s="149" t="s">
        <v>205</v>
      </c>
      <c r="G9" s="190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427</v>
      </c>
      <c r="B11" s="54">
        <f aca="true" t="shared" si="0" ref="B11:G11">B12+B22+B31+B42</f>
        <v>9192943</v>
      </c>
      <c r="C11" s="54">
        <f t="shared" si="0"/>
        <v>3050.19</v>
      </c>
      <c r="D11" s="54">
        <f t="shared" si="0"/>
        <v>9195993.19</v>
      </c>
      <c r="E11" s="54">
        <f t="shared" si="0"/>
        <v>4603178.65</v>
      </c>
      <c r="F11" s="54">
        <f t="shared" si="0"/>
        <v>4603178.65</v>
      </c>
      <c r="G11" s="54">
        <f t="shared" si="0"/>
        <v>4592814.539999999</v>
      </c>
    </row>
    <row r="12" spans="1:7" ht="12.75">
      <c r="A12" s="125" t="s">
        <v>425</v>
      </c>
      <c r="B12" s="54">
        <f>SUM(B13:B20)</f>
        <v>0</v>
      </c>
      <c r="C12" s="54">
        <f>SUM(C13:C20)</f>
        <v>0</v>
      </c>
      <c r="D12" s="54">
        <f>SUM(D13:D20)</f>
        <v>0</v>
      </c>
      <c r="E12" s="54">
        <f>SUM(E13:E20)</f>
        <v>0</v>
      </c>
      <c r="F12" s="54">
        <f>SUM(F13:F20)</f>
        <v>0</v>
      </c>
      <c r="G12" s="54">
        <f>D12-E12</f>
        <v>0</v>
      </c>
    </row>
    <row r="13" spans="1:7" ht="12.75">
      <c r="A13" s="127" t="s">
        <v>424</v>
      </c>
      <c r="B13" s="57"/>
      <c r="C13" s="57"/>
      <c r="D13" s="57">
        <f>B13+C13</f>
        <v>0</v>
      </c>
      <c r="E13" s="57"/>
      <c r="F13" s="57"/>
      <c r="G13" s="57">
        <f aca="true" t="shared" si="1" ref="G13:G20">D13-E13</f>
        <v>0</v>
      </c>
    </row>
    <row r="14" spans="1:7" ht="12.75">
      <c r="A14" s="127" t="s">
        <v>423</v>
      </c>
      <c r="B14" s="57"/>
      <c r="C14" s="57"/>
      <c r="D14" s="57">
        <f aca="true" t="shared" si="2" ref="D14:D20">B14+C14</f>
        <v>0</v>
      </c>
      <c r="E14" s="57"/>
      <c r="F14" s="57"/>
      <c r="G14" s="57">
        <f t="shared" si="1"/>
        <v>0</v>
      </c>
    </row>
    <row r="15" spans="1:7" ht="12.75">
      <c r="A15" s="127" t="s">
        <v>422</v>
      </c>
      <c r="B15" s="57"/>
      <c r="C15" s="57"/>
      <c r="D15" s="57">
        <f t="shared" si="2"/>
        <v>0</v>
      </c>
      <c r="E15" s="57"/>
      <c r="F15" s="57"/>
      <c r="G15" s="57">
        <f t="shared" si="1"/>
        <v>0</v>
      </c>
    </row>
    <row r="16" spans="1:7" ht="12.75">
      <c r="A16" s="127" t="s">
        <v>421</v>
      </c>
      <c r="B16" s="57"/>
      <c r="C16" s="57"/>
      <c r="D16" s="57">
        <f t="shared" si="2"/>
        <v>0</v>
      </c>
      <c r="E16" s="57"/>
      <c r="F16" s="57"/>
      <c r="G16" s="57">
        <f t="shared" si="1"/>
        <v>0</v>
      </c>
    </row>
    <row r="17" spans="1:7" ht="12.75">
      <c r="A17" s="127" t="s">
        <v>420</v>
      </c>
      <c r="B17" s="57"/>
      <c r="C17" s="57"/>
      <c r="D17" s="57">
        <f t="shared" si="2"/>
        <v>0</v>
      </c>
      <c r="E17" s="57"/>
      <c r="F17" s="57"/>
      <c r="G17" s="57">
        <f t="shared" si="1"/>
        <v>0</v>
      </c>
    </row>
    <row r="18" spans="1:7" ht="12.75">
      <c r="A18" s="127" t="s">
        <v>419</v>
      </c>
      <c r="B18" s="57"/>
      <c r="C18" s="57"/>
      <c r="D18" s="57">
        <f t="shared" si="2"/>
        <v>0</v>
      </c>
      <c r="E18" s="57"/>
      <c r="F18" s="57"/>
      <c r="G18" s="57">
        <f t="shared" si="1"/>
        <v>0</v>
      </c>
    </row>
    <row r="19" spans="1:7" ht="12.75">
      <c r="A19" s="127" t="s">
        <v>418</v>
      </c>
      <c r="B19" s="57"/>
      <c r="C19" s="57"/>
      <c r="D19" s="57">
        <f t="shared" si="2"/>
        <v>0</v>
      </c>
      <c r="E19" s="57"/>
      <c r="F19" s="57"/>
      <c r="G19" s="57">
        <f t="shared" si="1"/>
        <v>0</v>
      </c>
    </row>
    <row r="20" spans="1:7" ht="12.75">
      <c r="A20" s="127" t="s">
        <v>417</v>
      </c>
      <c r="B20" s="57"/>
      <c r="C20" s="57"/>
      <c r="D20" s="57">
        <f t="shared" si="2"/>
        <v>0</v>
      </c>
      <c r="E20" s="57"/>
      <c r="F20" s="57"/>
      <c r="G20" s="57">
        <f t="shared" si="1"/>
        <v>0</v>
      </c>
    </row>
    <row r="21" spans="1:7" ht="12.75">
      <c r="A21" s="126"/>
      <c r="B21" s="57"/>
      <c r="C21" s="57"/>
      <c r="D21" s="57"/>
      <c r="E21" s="57"/>
      <c r="F21" s="57"/>
      <c r="G21" s="57"/>
    </row>
    <row r="22" spans="1:7" ht="12.75">
      <c r="A22" s="125" t="s">
        <v>416</v>
      </c>
      <c r="B22" s="54">
        <f>SUM(B23:B29)</f>
        <v>9192943</v>
      </c>
      <c r="C22" s="54">
        <f>SUM(C23:C29)</f>
        <v>3050.19</v>
      </c>
      <c r="D22" s="54">
        <f>SUM(D23:D29)</f>
        <v>9195993.19</v>
      </c>
      <c r="E22" s="54">
        <f>SUM(E23:E29)</f>
        <v>4603178.65</v>
      </c>
      <c r="F22" s="54">
        <f>SUM(F23:F29)</f>
        <v>4603178.65</v>
      </c>
      <c r="G22" s="54">
        <f aca="true" t="shared" si="3" ref="G22:G29">D22-E22</f>
        <v>4592814.539999999</v>
      </c>
    </row>
    <row r="23" spans="1:7" ht="12.75">
      <c r="A23" s="127" t="s">
        <v>415</v>
      </c>
      <c r="B23" s="57"/>
      <c r="C23" s="57"/>
      <c r="D23" s="57">
        <f>B23+C23</f>
        <v>0</v>
      </c>
      <c r="E23" s="57"/>
      <c r="F23" s="57"/>
      <c r="G23" s="57">
        <f t="shared" si="3"/>
        <v>0</v>
      </c>
    </row>
    <row r="24" spans="1:7" ht="12.75">
      <c r="A24" s="127" t="s">
        <v>414</v>
      </c>
      <c r="B24" s="57"/>
      <c r="C24" s="57"/>
      <c r="D24" s="57">
        <f aca="true" t="shared" si="4" ref="D24:D29">B24+C24</f>
        <v>0</v>
      </c>
      <c r="E24" s="57"/>
      <c r="F24" s="57"/>
      <c r="G24" s="57">
        <f t="shared" si="3"/>
        <v>0</v>
      </c>
    </row>
    <row r="25" spans="1:7" ht="12.75">
      <c r="A25" s="127" t="s">
        <v>413</v>
      </c>
      <c r="B25" s="57"/>
      <c r="C25" s="57"/>
      <c r="D25" s="57">
        <f t="shared" si="4"/>
        <v>0</v>
      </c>
      <c r="E25" s="57"/>
      <c r="F25" s="57"/>
      <c r="G25" s="57">
        <f t="shared" si="3"/>
        <v>0</v>
      </c>
    </row>
    <row r="26" spans="1:7" ht="12.75">
      <c r="A26" s="127" t="s">
        <v>412</v>
      </c>
      <c r="B26" s="57"/>
      <c r="C26" s="57"/>
      <c r="D26" s="57">
        <f t="shared" si="4"/>
        <v>0</v>
      </c>
      <c r="E26" s="57"/>
      <c r="F26" s="57"/>
      <c r="G26" s="57">
        <f t="shared" si="3"/>
        <v>0</v>
      </c>
    </row>
    <row r="27" spans="1:7" ht="12.75">
      <c r="A27" s="127" t="s">
        <v>411</v>
      </c>
      <c r="B27" s="57"/>
      <c r="C27" s="57"/>
      <c r="D27" s="57">
        <f t="shared" si="4"/>
        <v>0</v>
      </c>
      <c r="E27" s="57"/>
      <c r="F27" s="57"/>
      <c r="G27" s="57">
        <f t="shared" si="3"/>
        <v>0</v>
      </c>
    </row>
    <row r="28" spans="1:7" ht="12.75">
      <c r="A28" s="127" t="s">
        <v>410</v>
      </c>
      <c r="B28" s="57"/>
      <c r="C28" s="57"/>
      <c r="D28" s="57">
        <f t="shared" si="4"/>
        <v>0</v>
      </c>
      <c r="E28" s="57"/>
      <c r="F28" s="57"/>
      <c r="G28" s="57">
        <f t="shared" si="3"/>
        <v>0</v>
      </c>
    </row>
    <row r="29" spans="1:7" ht="12.75">
      <c r="A29" s="127" t="s">
        <v>409</v>
      </c>
      <c r="B29" s="57">
        <v>9192943</v>
      </c>
      <c r="C29" s="57">
        <v>3050.19</v>
      </c>
      <c r="D29" s="57">
        <f t="shared" si="4"/>
        <v>9195993.19</v>
      </c>
      <c r="E29" s="57">
        <v>4603178.65</v>
      </c>
      <c r="F29" s="57">
        <v>4603178.65</v>
      </c>
      <c r="G29" s="57">
        <f t="shared" si="3"/>
        <v>4592814.539999999</v>
      </c>
    </row>
    <row r="30" spans="1:7" ht="12.75">
      <c r="A30" s="126"/>
      <c r="B30" s="57"/>
      <c r="C30" s="57"/>
      <c r="D30" s="57"/>
      <c r="E30" s="57"/>
      <c r="F30" s="57"/>
      <c r="G30" s="57"/>
    </row>
    <row r="31" spans="1:7" ht="12.75">
      <c r="A31" s="125" t="s">
        <v>408</v>
      </c>
      <c r="B31" s="54">
        <f>SUM(B32:B40)</f>
        <v>0</v>
      </c>
      <c r="C31" s="54">
        <f>SUM(C32:C40)</f>
        <v>0</v>
      </c>
      <c r="D31" s="54">
        <f>SUM(D32:D40)</f>
        <v>0</v>
      </c>
      <c r="E31" s="54">
        <f>SUM(E32:E40)</f>
        <v>0</v>
      </c>
      <c r="F31" s="54">
        <f>SUM(F32:F40)</f>
        <v>0</v>
      </c>
      <c r="G31" s="54">
        <f aca="true" t="shared" si="5" ref="G31:G40">D31-E31</f>
        <v>0</v>
      </c>
    </row>
    <row r="32" spans="1:7" ht="12.75">
      <c r="A32" s="127" t="s">
        <v>407</v>
      </c>
      <c r="B32" s="57"/>
      <c r="C32" s="57"/>
      <c r="D32" s="57">
        <f>B32+C32</f>
        <v>0</v>
      </c>
      <c r="E32" s="57"/>
      <c r="F32" s="57"/>
      <c r="G32" s="57">
        <f t="shared" si="5"/>
        <v>0</v>
      </c>
    </row>
    <row r="33" spans="1:7" ht="12.75">
      <c r="A33" s="127" t="s">
        <v>406</v>
      </c>
      <c r="B33" s="57"/>
      <c r="C33" s="57"/>
      <c r="D33" s="57">
        <f aca="true" t="shared" si="6" ref="D33:D40">B33+C33</f>
        <v>0</v>
      </c>
      <c r="E33" s="57"/>
      <c r="F33" s="57"/>
      <c r="G33" s="57">
        <f t="shared" si="5"/>
        <v>0</v>
      </c>
    </row>
    <row r="34" spans="1:7" ht="12.75">
      <c r="A34" s="127" t="s">
        <v>405</v>
      </c>
      <c r="B34" s="57"/>
      <c r="C34" s="57"/>
      <c r="D34" s="57">
        <f t="shared" si="6"/>
        <v>0</v>
      </c>
      <c r="E34" s="57"/>
      <c r="F34" s="57"/>
      <c r="G34" s="57">
        <f t="shared" si="5"/>
        <v>0</v>
      </c>
    </row>
    <row r="35" spans="1:7" ht="12.75">
      <c r="A35" s="127" t="s">
        <v>404</v>
      </c>
      <c r="B35" s="57"/>
      <c r="C35" s="57"/>
      <c r="D35" s="57">
        <f t="shared" si="6"/>
        <v>0</v>
      </c>
      <c r="E35" s="57"/>
      <c r="F35" s="57"/>
      <c r="G35" s="57">
        <f t="shared" si="5"/>
        <v>0</v>
      </c>
    </row>
    <row r="36" spans="1:7" ht="12.75">
      <c r="A36" s="127" t="s">
        <v>403</v>
      </c>
      <c r="B36" s="57"/>
      <c r="C36" s="57"/>
      <c r="D36" s="57">
        <f t="shared" si="6"/>
        <v>0</v>
      </c>
      <c r="E36" s="57"/>
      <c r="F36" s="57"/>
      <c r="G36" s="57">
        <f t="shared" si="5"/>
        <v>0</v>
      </c>
    </row>
    <row r="37" spans="1:7" ht="12.75">
      <c r="A37" s="127" t="s">
        <v>402</v>
      </c>
      <c r="B37" s="57"/>
      <c r="C37" s="57"/>
      <c r="D37" s="57">
        <f t="shared" si="6"/>
        <v>0</v>
      </c>
      <c r="E37" s="57"/>
      <c r="F37" s="57"/>
      <c r="G37" s="57">
        <f t="shared" si="5"/>
        <v>0</v>
      </c>
    </row>
    <row r="38" spans="1:7" ht="12.75">
      <c r="A38" s="127" t="s">
        <v>401</v>
      </c>
      <c r="B38" s="57"/>
      <c r="C38" s="57"/>
      <c r="D38" s="57">
        <f t="shared" si="6"/>
        <v>0</v>
      </c>
      <c r="E38" s="57"/>
      <c r="F38" s="57"/>
      <c r="G38" s="57">
        <f t="shared" si="5"/>
        <v>0</v>
      </c>
    </row>
    <row r="39" spans="1:7" ht="12.75">
      <c r="A39" s="127" t="s">
        <v>400</v>
      </c>
      <c r="B39" s="57"/>
      <c r="C39" s="57"/>
      <c r="D39" s="57">
        <f t="shared" si="6"/>
        <v>0</v>
      </c>
      <c r="E39" s="57"/>
      <c r="F39" s="57"/>
      <c r="G39" s="57">
        <f t="shared" si="5"/>
        <v>0</v>
      </c>
    </row>
    <row r="40" spans="1:7" ht="12.75">
      <c r="A40" s="127" t="s">
        <v>399</v>
      </c>
      <c r="B40" s="57"/>
      <c r="C40" s="57"/>
      <c r="D40" s="57">
        <f t="shared" si="6"/>
        <v>0</v>
      </c>
      <c r="E40" s="57"/>
      <c r="F40" s="57"/>
      <c r="G40" s="57">
        <f t="shared" si="5"/>
        <v>0</v>
      </c>
    </row>
    <row r="41" spans="1:7" ht="12.75">
      <c r="A41" s="126"/>
      <c r="B41" s="57"/>
      <c r="C41" s="57"/>
      <c r="D41" s="57"/>
      <c r="E41" s="57"/>
      <c r="F41" s="57"/>
      <c r="G41" s="57"/>
    </row>
    <row r="42" spans="1:7" ht="12.75">
      <c r="A42" s="125" t="s">
        <v>398</v>
      </c>
      <c r="B42" s="54">
        <f>SUM(B43:B46)</f>
        <v>0</v>
      </c>
      <c r="C42" s="54">
        <f>SUM(C43:C46)</f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D42-E42</f>
        <v>0</v>
      </c>
    </row>
    <row r="43" spans="1:7" ht="12.75">
      <c r="A43" s="127" t="s">
        <v>397</v>
      </c>
      <c r="B43" s="57"/>
      <c r="C43" s="57"/>
      <c r="D43" s="57">
        <f>B43+C43</f>
        <v>0</v>
      </c>
      <c r="E43" s="57"/>
      <c r="F43" s="57"/>
      <c r="G43" s="57">
        <f>D43-E43</f>
        <v>0</v>
      </c>
    </row>
    <row r="44" spans="1:7" ht="25.5">
      <c r="A44" s="10" t="s">
        <v>396</v>
      </c>
      <c r="B44" s="57"/>
      <c r="C44" s="57"/>
      <c r="D44" s="57">
        <f>B44+C44</f>
        <v>0</v>
      </c>
      <c r="E44" s="57"/>
      <c r="F44" s="57"/>
      <c r="G44" s="57">
        <f>D44-E44</f>
        <v>0</v>
      </c>
    </row>
    <row r="45" spans="1:7" ht="12.75">
      <c r="A45" s="127" t="s">
        <v>395</v>
      </c>
      <c r="B45" s="57"/>
      <c r="C45" s="57"/>
      <c r="D45" s="57">
        <f>B45+C45</f>
        <v>0</v>
      </c>
      <c r="E45" s="57"/>
      <c r="F45" s="57"/>
      <c r="G45" s="57">
        <f>D45-E45</f>
        <v>0</v>
      </c>
    </row>
    <row r="46" spans="1:7" ht="12.75">
      <c r="A46" s="127" t="s">
        <v>394</v>
      </c>
      <c r="B46" s="57"/>
      <c r="C46" s="57"/>
      <c r="D46" s="57">
        <f>B46+C46</f>
        <v>0</v>
      </c>
      <c r="E46" s="57"/>
      <c r="F46" s="57"/>
      <c r="G46" s="57">
        <f>D46-E46</f>
        <v>0</v>
      </c>
    </row>
    <row r="47" spans="1:7" ht="12.75">
      <c r="A47" s="126"/>
      <c r="B47" s="57"/>
      <c r="C47" s="57"/>
      <c r="D47" s="57"/>
      <c r="E47" s="57"/>
      <c r="F47" s="57"/>
      <c r="G47" s="57"/>
    </row>
    <row r="48" spans="1:7" ht="12.75">
      <c r="A48" s="125" t="s">
        <v>426</v>
      </c>
      <c r="B48" s="54">
        <f>B49+B59+B68+B79</f>
        <v>0</v>
      </c>
      <c r="C48" s="54">
        <f>C49+C59+C68+C79</f>
        <v>0</v>
      </c>
      <c r="D48" s="54">
        <f>D49+D59+D68+D79</f>
        <v>0</v>
      </c>
      <c r="E48" s="54">
        <f>E49+E59+E68+E79</f>
        <v>0</v>
      </c>
      <c r="F48" s="54">
        <f>F49+F59+F68+F79</f>
        <v>0</v>
      </c>
      <c r="G48" s="54">
        <f aca="true" t="shared" si="7" ref="G48:G83">D48-E48</f>
        <v>0</v>
      </c>
    </row>
    <row r="49" spans="1:7" ht="12.75">
      <c r="A49" s="125" t="s">
        <v>425</v>
      </c>
      <c r="B49" s="54">
        <f>SUM(B50:B57)</f>
        <v>0</v>
      </c>
      <c r="C49" s="54">
        <f>SUM(C50:C57)</f>
        <v>0</v>
      </c>
      <c r="D49" s="54">
        <f>SUM(D50:D57)</f>
        <v>0</v>
      </c>
      <c r="E49" s="54">
        <f>SUM(E50:E57)</f>
        <v>0</v>
      </c>
      <c r="F49" s="54">
        <f>SUM(F50:F57)</f>
        <v>0</v>
      </c>
      <c r="G49" s="54">
        <f t="shared" si="7"/>
        <v>0</v>
      </c>
    </row>
    <row r="50" spans="1:7" ht="12.75">
      <c r="A50" s="127" t="s">
        <v>424</v>
      </c>
      <c r="B50" s="57"/>
      <c r="C50" s="57"/>
      <c r="D50" s="57">
        <f>B50+C50</f>
        <v>0</v>
      </c>
      <c r="E50" s="57"/>
      <c r="F50" s="57"/>
      <c r="G50" s="57">
        <f t="shared" si="7"/>
        <v>0</v>
      </c>
    </row>
    <row r="51" spans="1:7" ht="12.75">
      <c r="A51" s="127" t="s">
        <v>423</v>
      </c>
      <c r="B51" s="57"/>
      <c r="C51" s="57"/>
      <c r="D51" s="57">
        <f aca="true" t="shared" si="8" ref="D51:D57">B51+C51</f>
        <v>0</v>
      </c>
      <c r="E51" s="57"/>
      <c r="F51" s="57"/>
      <c r="G51" s="57">
        <f t="shared" si="7"/>
        <v>0</v>
      </c>
    </row>
    <row r="52" spans="1:7" ht="12.75">
      <c r="A52" s="127" t="s">
        <v>422</v>
      </c>
      <c r="B52" s="57"/>
      <c r="C52" s="57"/>
      <c r="D52" s="57">
        <f t="shared" si="8"/>
        <v>0</v>
      </c>
      <c r="E52" s="57"/>
      <c r="F52" s="57"/>
      <c r="G52" s="57">
        <f t="shared" si="7"/>
        <v>0</v>
      </c>
    </row>
    <row r="53" spans="1:7" ht="12.75">
      <c r="A53" s="127" t="s">
        <v>421</v>
      </c>
      <c r="B53" s="57"/>
      <c r="C53" s="57"/>
      <c r="D53" s="57">
        <f t="shared" si="8"/>
        <v>0</v>
      </c>
      <c r="E53" s="57"/>
      <c r="F53" s="57"/>
      <c r="G53" s="57">
        <f t="shared" si="7"/>
        <v>0</v>
      </c>
    </row>
    <row r="54" spans="1:7" ht="12.75">
      <c r="A54" s="127" t="s">
        <v>420</v>
      </c>
      <c r="B54" s="57"/>
      <c r="C54" s="57"/>
      <c r="D54" s="57">
        <f t="shared" si="8"/>
        <v>0</v>
      </c>
      <c r="E54" s="57"/>
      <c r="F54" s="57"/>
      <c r="G54" s="57">
        <f t="shared" si="7"/>
        <v>0</v>
      </c>
    </row>
    <row r="55" spans="1:7" ht="12.75">
      <c r="A55" s="127" t="s">
        <v>419</v>
      </c>
      <c r="B55" s="57"/>
      <c r="C55" s="57"/>
      <c r="D55" s="57">
        <f t="shared" si="8"/>
        <v>0</v>
      </c>
      <c r="E55" s="57"/>
      <c r="F55" s="57"/>
      <c r="G55" s="57">
        <f t="shared" si="7"/>
        <v>0</v>
      </c>
    </row>
    <row r="56" spans="1:7" ht="12.75">
      <c r="A56" s="127" t="s">
        <v>418</v>
      </c>
      <c r="B56" s="57"/>
      <c r="C56" s="57"/>
      <c r="D56" s="57">
        <f t="shared" si="8"/>
        <v>0</v>
      </c>
      <c r="E56" s="57"/>
      <c r="F56" s="57"/>
      <c r="G56" s="57">
        <f t="shared" si="7"/>
        <v>0</v>
      </c>
    </row>
    <row r="57" spans="1:7" ht="12.75">
      <c r="A57" s="127" t="s">
        <v>417</v>
      </c>
      <c r="B57" s="57"/>
      <c r="C57" s="57"/>
      <c r="D57" s="57">
        <f t="shared" si="8"/>
        <v>0</v>
      </c>
      <c r="E57" s="57"/>
      <c r="F57" s="57"/>
      <c r="G57" s="57">
        <f t="shared" si="7"/>
        <v>0</v>
      </c>
    </row>
    <row r="58" spans="1:7" ht="12.75">
      <c r="A58" s="126"/>
      <c r="B58" s="57"/>
      <c r="C58" s="57"/>
      <c r="D58" s="57"/>
      <c r="E58" s="57"/>
      <c r="F58" s="57"/>
      <c r="G58" s="57"/>
    </row>
    <row r="59" spans="1:7" ht="12.75">
      <c r="A59" s="125" t="s">
        <v>416</v>
      </c>
      <c r="B59" s="54">
        <f>SUM(B60:B66)</f>
        <v>0</v>
      </c>
      <c r="C59" s="54">
        <f>SUM(C60:C66)</f>
        <v>0</v>
      </c>
      <c r="D59" s="54">
        <f>SUM(D60:D66)</f>
        <v>0</v>
      </c>
      <c r="E59" s="54">
        <f>SUM(E60:E66)</f>
        <v>0</v>
      </c>
      <c r="F59" s="54">
        <f>SUM(F60:F66)</f>
        <v>0</v>
      </c>
      <c r="G59" s="54">
        <f t="shared" si="7"/>
        <v>0</v>
      </c>
    </row>
    <row r="60" spans="1:7" ht="12.75">
      <c r="A60" s="127" t="s">
        <v>415</v>
      </c>
      <c r="B60" s="57"/>
      <c r="C60" s="57"/>
      <c r="D60" s="57">
        <f>B60+C60</f>
        <v>0</v>
      </c>
      <c r="E60" s="57"/>
      <c r="F60" s="57"/>
      <c r="G60" s="57">
        <f t="shared" si="7"/>
        <v>0</v>
      </c>
    </row>
    <row r="61" spans="1:7" ht="12.75">
      <c r="A61" s="127" t="s">
        <v>414</v>
      </c>
      <c r="B61" s="57"/>
      <c r="C61" s="57"/>
      <c r="D61" s="57">
        <f aca="true" t="shared" si="9" ref="D61:D66">B61+C61</f>
        <v>0</v>
      </c>
      <c r="E61" s="57"/>
      <c r="F61" s="57"/>
      <c r="G61" s="57">
        <f t="shared" si="7"/>
        <v>0</v>
      </c>
    </row>
    <row r="62" spans="1:7" ht="12.75">
      <c r="A62" s="127" t="s">
        <v>413</v>
      </c>
      <c r="B62" s="57"/>
      <c r="C62" s="57"/>
      <c r="D62" s="57">
        <f t="shared" si="9"/>
        <v>0</v>
      </c>
      <c r="E62" s="57"/>
      <c r="F62" s="57"/>
      <c r="G62" s="57">
        <f t="shared" si="7"/>
        <v>0</v>
      </c>
    </row>
    <row r="63" spans="1:7" ht="12.75">
      <c r="A63" s="127" t="s">
        <v>412</v>
      </c>
      <c r="B63" s="57"/>
      <c r="C63" s="57"/>
      <c r="D63" s="57">
        <f t="shared" si="9"/>
        <v>0</v>
      </c>
      <c r="E63" s="57"/>
      <c r="F63" s="57"/>
      <c r="G63" s="57">
        <f t="shared" si="7"/>
        <v>0</v>
      </c>
    </row>
    <row r="64" spans="1:7" ht="12.75">
      <c r="A64" s="127" t="s">
        <v>411</v>
      </c>
      <c r="B64" s="57"/>
      <c r="C64" s="57"/>
      <c r="D64" s="57">
        <f t="shared" si="9"/>
        <v>0</v>
      </c>
      <c r="E64" s="57"/>
      <c r="F64" s="57"/>
      <c r="G64" s="57">
        <f t="shared" si="7"/>
        <v>0</v>
      </c>
    </row>
    <row r="65" spans="1:7" ht="12.75">
      <c r="A65" s="127" t="s">
        <v>410</v>
      </c>
      <c r="B65" s="57"/>
      <c r="C65" s="57"/>
      <c r="D65" s="57">
        <f t="shared" si="9"/>
        <v>0</v>
      </c>
      <c r="E65" s="57"/>
      <c r="F65" s="57"/>
      <c r="G65" s="57">
        <f t="shared" si="7"/>
        <v>0</v>
      </c>
    </row>
    <row r="66" spans="1:7" ht="12.75">
      <c r="A66" s="127" t="s">
        <v>409</v>
      </c>
      <c r="B66" s="57"/>
      <c r="C66" s="57"/>
      <c r="D66" s="57">
        <f t="shared" si="9"/>
        <v>0</v>
      </c>
      <c r="E66" s="57"/>
      <c r="F66" s="57"/>
      <c r="G66" s="57">
        <f t="shared" si="7"/>
        <v>0</v>
      </c>
    </row>
    <row r="67" spans="1:7" ht="12.75">
      <c r="A67" s="126"/>
      <c r="B67" s="57"/>
      <c r="C67" s="57"/>
      <c r="D67" s="57"/>
      <c r="E67" s="57"/>
      <c r="F67" s="57"/>
      <c r="G67" s="57"/>
    </row>
    <row r="68" spans="1:7" ht="12.75">
      <c r="A68" s="125" t="s">
        <v>408</v>
      </c>
      <c r="B68" s="54">
        <f>SUM(B69:B77)</f>
        <v>0</v>
      </c>
      <c r="C68" s="54">
        <f>SUM(C69:C77)</f>
        <v>0</v>
      </c>
      <c r="D68" s="54">
        <f>SUM(D69:D77)</f>
        <v>0</v>
      </c>
      <c r="E68" s="54">
        <f>SUM(E69:E77)</f>
        <v>0</v>
      </c>
      <c r="F68" s="54">
        <f>SUM(F69:F77)</f>
        <v>0</v>
      </c>
      <c r="G68" s="54">
        <f t="shared" si="7"/>
        <v>0</v>
      </c>
    </row>
    <row r="69" spans="1:7" ht="12.75">
      <c r="A69" s="127" t="s">
        <v>407</v>
      </c>
      <c r="B69" s="57"/>
      <c r="C69" s="57"/>
      <c r="D69" s="57">
        <f>B69+C69</f>
        <v>0</v>
      </c>
      <c r="E69" s="57"/>
      <c r="F69" s="57"/>
      <c r="G69" s="57">
        <f t="shared" si="7"/>
        <v>0</v>
      </c>
    </row>
    <row r="70" spans="1:7" ht="12.75">
      <c r="A70" s="127" t="s">
        <v>406</v>
      </c>
      <c r="B70" s="57"/>
      <c r="C70" s="57"/>
      <c r="D70" s="57">
        <f aca="true" t="shared" si="10" ref="D70:D77">B70+C70</f>
        <v>0</v>
      </c>
      <c r="E70" s="57"/>
      <c r="F70" s="57"/>
      <c r="G70" s="57">
        <f t="shared" si="7"/>
        <v>0</v>
      </c>
    </row>
    <row r="71" spans="1:7" ht="12.75">
      <c r="A71" s="127" t="s">
        <v>405</v>
      </c>
      <c r="B71" s="57"/>
      <c r="C71" s="57"/>
      <c r="D71" s="57">
        <f t="shared" si="10"/>
        <v>0</v>
      </c>
      <c r="E71" s="57"/>
      <c r="F71" s="57"/>
      <c r="G71" s="57">
        <f t="shared" si="7"/>
        <v>0</v>
      </c>
    </row>
    <row r="72" spans="1:7" ht="12.75">
      <c r="A72" s="127" t="s">
        <v>404</v>
      </c>
      <c r="B72" s="57"/>
      <c r="C72" s="57"/>
      <c r="D72" s="57">
        <f t="shared" si="10"/>
        <v>0</v>
      </c>
      <c r="E72" s="57"/>
      <c r="F72" s="57"/>
      <c r="G72" s="57">
        <f t="shared" si="7"/>
        <v>0</v>
      </c>
    </row>
    <row r="73" spans="1:7" ht="12.75">
      <c r="A73" s="127" t="s">
        <v>403</v>
      </c>
      <c r="B73" s="57"/>
      <c r="C73" s="57"/>
      <c r="D73" s="57">
        <f t="shared" si="10"/>
        <v>0</v>
      </c>
      <c r="E73" s="57"/>
      <c r="F73" s="57"/>
      <c r="G73" s="57">
        <f t="shared" si="7"/>
        <v>0</v>
      </c>
    </row>
    <row r="74" spans="1:7" ht="12.75">
      <c r="A74" s="127" t="s">
        <v>402</v>
      </c>
      <c r="B74" s="57"/>
      <c r="C74" s="57"/>
      <c r="D74" s="57">
        <f t="shared" si="10"/>
        <v>0</v>
      </c>
      <c r="E74" s="57"/>
      <c r="F74" s="57"/>
      <c r="G74" s="57">
        <f t="shared" si="7"/>
        <v>0</v>
      </c>
    </row>
    <row r="75" spans="1:7" ht="12.75">
      <c r="A75" s="127" t="s">
        <v>401</v>
      </c>
      <c r="B75" s="57"/>
      <c r="C75" s="57"/>
      <c r="D75" s="57">
        <f t="shared" si="10"/>
        <v>0</v>
      </c>
      <c r="E75" s="57"/>
      <c r="F75" s="57"/>
      <c r="G75" s="57">
        <f t="shared" si="7"/>
        <v>0</v>
      </c>
    </row>
    <row r="76" spans="1:7" ht="12.75">
      <c r="A76" s="127" t="s">
        <v>400</v>
      </c>
      <c r="B76" s="57"/>
      <c r="C76" s="57"/>
      <c r="D76" s="57">
        <f t="shared" si="10"/>
        <v>0</v>
      </c>
      <c r="E76" s="57"/>
      <c r="F76" s="57"/>
      <c r="G76" s="57">
        <f t="shared" si="7"/>
        <v>0</v>
      </c>
    </row>
    <row r="77" spans="1:7" ht="12.75">
      <c r="A77" s="129" t="s">
        <v>399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57"/>
      <c r="C78" s="57"/>
      <c r="D78" s="57"/>
      <c r="E78" s="57"/>
      <c r="F78" s="57"/>
      <c r="G78" s="57"/>
    </row>
    <row r="79" spans="1:7" ht="12.75">
      <c r="A79" s="125" t="s">
        <v>398</v>
      </c>
      <c r="B79" s="54">
        <f>SUM(B80:B83)</f>
        <v>0</v>
      </c>
      <c r="C79" s="54">
        <f>SUM(C80:C83)</f>
        <v>0</v>
      </c>
      <c r="D79" s="54">
        <f>SUM(D80:D83)</f>
        <v>0</v>
      </c>
      <c r="E79" s="54">
        <f>SUM(E80:E83)</f>
        <v>0</v>
      </c>
      <c r="F79" s="54">
        <f>SUM(F80:F83)</f>
        <v>0</v>
      </c>
      <c r="G79" s="54">
        <f t="shared" si="7"/>
        <v>0</v>
      </c>
    </row>
    <row r="80" spans="1:7" ht="12.75">
      <c r="A80" s="127" t="s">
        <v>397</v>
      </c>
      <c r="B80" s="57"/>
      <c r="C80" s="57"/>
      <c r="D80" s="57">
        <f>B80+C80</f>
        <v>0</v>
      </c>
      <c r="E80" s="57"/>
      <c r="F80" s="57"/>
      <c r="G80" s="57">
        <f t="shared" si="7"/>
        <v>0</v>
      </c>
    </row>
    <row r="81" spans="1:7" ht="25.5">
      <c r="A81" s="10" t="s">
        <v>396</v>
      </c>
      <c r="B81" s="57"/>
      <c r="C81" s="57"/>
      <c r="D81" s="57">
        <f>B81+C81</f>
        <v>0</v>
      </c>
      <c r="E81" s="57"/>
      <c r="F81" s="57"/>
      <c r="G81" s="57">
        <f t="shared" si="7"/>
        <v>0</v>
      </c>
    </row>
    <row r="82" spans="1:7" ht="12.75">
      <c r="A82" s="127" t="s">
        <v>395</v>
      </c>
      <c r="B82" s="57"/>
      <c r="C82" s="57"/>
      <c r="D82" s="57">
        <f>B82+C82</f>
        <v>0</v>
      </c>
      <c r="E82" s="57"/>
      <c r="F82" s="57"/>
      <c r="G82" s="57">
        <f t="shared" si="7"/>
        <v>0</v>
      </c>
    </row>
    <row r="83" spans="1:7" ht="12.75">
      <c r="A83" s="127" t="s">
        <v>394</v>
      </c>
      <c r="B83" s="57"/>
      <c r="C83" s="57"/>
      <c r="D83" s="57">
        <f>B83+C83</f>
        <v>0</v>
      </c>
      <c r="E83" s="57"/>
      <c r="F83" s="57"/>
      <c r="G83" s="57">
        <f t="shared" si="7"/>
        <v>0</v>
      </c>
    </row>
    <row r="84" spans="1:7" ht="12.75">
      <c r="A84" s="126"/>
      <c r="B84" s="57"/>
      <c r="C84" s="57"/>
      <c r="D84" s="57"/>
      <c r="E84" s="57"/>
      <c r="F84" s="57"/>
      <c r="G84" s="57"/>
    </row>
    <row r="85" spans="1:7" ht="12.75">
      <c r="A85" s="125" t="s">
        <v>308</v>
      </c>
      <c r="B85" s="54">
        <f aca="true" t="shared" si="11" ref="B85:G85">B11+B48</f>
        <v>9192943</v>
      </c>
      <c r="C85" s="54">
        <f t="shared" si="11"/>
        <v>3050.19</v>
      </c>
      <c r="D85" s="54">
        <f t="shared" si="11"/>
        <v>9195993.19</v>
      </c>
      <c r="E85" s="54">
        <f t="shared" si="11"/>
        <v>4603178.65</v>
      </c>
      <c r="F85" s="54">
        <f t="shared" si="11"/>
        <v>4603178.65</v>
      </c>
      <c r="G85" s="54">
        <f t="shared" si="11"/>
        <v>4592814.539999999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30" zoomScaleNormal="130" zoomScalePageLayoutView="0" workbookViewId="0" topLeftCell="A1">
      <selection activeCell="F17" sqref="F17"/>
    </sheetView>
  </sheetViews>
  <sheetFormatPr defaultColWidth="11.421875" defaultRowHeight="15"/>
  <cols>
    <col min="1" max="1" width="26.7109375" style="133" customWidth="1"/>
    <col min="2" max="7" width="11.7109375" style="133" customWidth="1"/>
    <col min="8" max="16384" width="11.421875" style="133" customWidth="1"/>
  </cols>
  <sheetData>
    <row r="1" spans="1:7" ht="12.75">
      <c r="A1" s="156" t="s">
        <v>120</v>
      </c>
      <c r="B1" s="157"/>
      <c r="C1" s="157"/>
      <c r="D1" s="157"/>
      <c r="E1" s="157"/>
      <c r="F1" s="157"/>
      <c r="G1" s="197"/>
    </row>
    <row r="2" spans="1:7" ht="12.75">
      <c r="A2" s="181" t="s">
        <v>389</v>
      </c>
      <c r="B2" s="182"/>
      <c r="C2" s="182"/>
      <c r="D2" s="182"/>
      <c r="E2" s="182"/>
      <c r="F2" s="182"/>
      <c r="G2" s="198"/>
    </row>
    <row r="3" spans="1:7" ht="12.75">
      <c r="A3" s="181" t="s">
        <v>429</v>
      </c>
      <c r="B3" s="182"/>
      <c r="C3" s="182"/>
      <c r="D3" s="182"/>
      <c r="E3" s="182"/>
      <c r="F3" s="182"/>
      <c r="G3" s="198"/>
    </row>
    <row r="4" spans="1:7" ht="12.75">
      <c r="A4" s="181" t="s">
        <v>448</v>
      </c>
      <c r="B4" s="182"/>
      <c r="C4" s="182"/>
      <c r="D4" s="182"/>
      <c r="E4" s="182"/>
      <c r="F4" s="182"/>
      <c r="G4" s="198"/>
    </row>
    <row r="5" spans="1:7" ht="13.5" thickBot="1">
      <c r="A5" s="184" t="s">
        <v>1</v>
      </c>
      <c r="B5" s="185"/>
      <c r="C5" s="185"/>
      <c r="D5" s="185"/>
      <c r="E5" s="185"/>
      <c r="F5" s="185"/>
      <c r="G5" s="199"/>
    </row>
    <row r="6" spans="1:7" ht="12" customHeight="1" thickBot="1">
      <c r="A6" s="191" t="s">
        <v>2</v>
      </c>
      <c r="B6" s="202" t="s">
        <v>387</v>
      </c>
      <c r="C6" s="203"/>
      <c r="D6" s="203"/>
      <c r="E6" s="203"/>
      <c r="F6" s="204"/>
      <c r="G6" s="189" t="s">
        <v>386</v>
      </c>
    </row>
    <row r="7" spans="1:7" ht="39" thickBot="1">
      <c r="A7" s="192"/>
      <c r="B7" s="149" t="s">
        <v>237</v>
      </c>
      <c r="C7" s="149" t="s">
        <v>385</v>
      </c>
      <c r="D7" s="149" t="s">
        <v>384</v>
      </c>
      <c r="E7" s="149" t="s">
        <v>430</v>
      </c>
      <c r="F7" s="149" t="s">
        <v>205</v>
      </c>
      <c r="G7" s="190"/>
    </row>
    <row r="8" spans="1:7" ht="25.5">
      <c r="A8" s="136" t="s">
        <v>431</v>
      </c>
      <c r="B8" s="120">
        <f>B9+B10+B11+B14+B15+B18</f>
        <v>3965735</v>
      </c>
      <c r="C8" s="120">
        <f>C9+C10+C11+C14+C15+C18</f>
        <v>0</v>
      </c>
      <c r="D8" s="120">
        <f>D9+D10+D11+D14+D15+D18</f>
        <v>3965735</v>
      </c>
      <c r="E8" s="120">
        <f>E9+E10+E11+E14+E15+E18</f>
        <v>2414298.77</v>
      </c>
      <c r="F8" s="120">
        <f>F9+F10+F11+F14+F15+F18</f>
        <v>2414298.77</v>
      </c>
      <c r="G8" s="7">
        <f>D8-E8</f>
        <v>1551436.23</v>
      </c>
    </row>
    <row r="9" spans="1:11" ht="25.5">
      <c r="A9" s="153" t="s">
        <v>432</v>
      </c>
      <c r="B9" s="120">
        <v>3965735</v>
      </c>
      <c r="C9" s="7">
        <v>0</v>
      </c>
      <c r="D9" s="9">
        <f>B9+C9</f>
        <v>3965735</v>
      </c>
      <c r="E9" s="7">
        <v>2414298.77</v>
      </c>
      <c r="F9" s="7">
        <v>2414298.77</v>
      </c>
      <c r="G9" s="9">
        <f aca="true" t="shared" si="0" ref="G9:G30">D9-E9</f>
        <v>1551436.23</v>
      </c>
      <c r="H9" s="134"/>
      <c r="I9" s="135"/>
      <c r="J9" s="135"/>
      <c r="K9" s="135"/>
    </row>
    <row r="10" spans="1:11" ht="12.75">
      <c r="A10" s="153" t="s">
        <v>433</v>
      </c>
      <c r="B10" s="120"/>
      <c r="C10" s="7"/>
      <c r="D10" s="9">
        <f>B10+C10</f>
        <v>0</v>
      </c>
      <c r="E10" s="7"/>
      <c r="F10" s="7"/>
      <c r="G10" s="9">
        <f t="shared" si="0"/>
        <v>0</v>
      </c>
      <c r="I10" s="135"/>
      <c r="J10" s="135"/>
      <c r="K10" s="135"/>
    </row>
    <row r="11" spans="1:11" ht="12.75">
      <c r="A11" s="153" t="s">
        <v>434</v>
      </c>
      <c r="B11" s="119">
        <f>SUM(B12:B13)</f>
        <v>0</v>
      </c>
      <c r="C11" s="119">
        <f>SUM(C12:C13)</f>
        <v>0</v>
      </c>
      <c r="D11" s="119">
        <f>SUM(D12:D13)</f>
        <v>0</v>
      </c>
      <c r="E11" s="119">
        <f>SUM(E12:E13)</f>
        <v>0</v>
      </c>
      <c r="F11" s="119">
        <f>SUM(F12:F13)</f>
        <v>0</v>
      </c>
      <c r="G11" s="9">
        <f t="shared" si="0"/>
        <v>0</v>
      </c>
      <c r="I11" s="135"/>
      <c r="J11" s="135"/>
      <c r="K11" s="135"/>
    </row>
    <row r="12" spans="1:7" ht="12.75">
      <c r="A12" s="137" t="s">
        <v>435</v>
      </c>
      <c r="B12" s="120"/>
      <c r="C12" s="7"/>
      <c r="D12" s="9">
        <f>B12+C12</f>
        <v>0</v>
      </c>
      <c r="E12" s="7"/>
      <c r="F12" s="7"/>
      <c r="G12" s="9">
        <f t="shared" si="0"/>
        <v>0</v>
      </c>
    </row>
    <row r="13" spans="1:7" ht="25.5">
      <c r="A13" s="137" t="s">
        <v>436</v>
      </c>
      <c r="B13" s="120"/>
      <c r="C13" s="7"/>
      <c r="D13" s="9">
        <f>B13+C13</f>
        <v>0</v>
      </c>
      <c r="E13" s="7"/>
      <c r="F13" s="7"/>
      <c r="G13" s="9">
        <f t="shared" si="0"/>
        <v>0</v>
      </c>
    </row>
    <row r="14" spans="1:7" ht="12.75">
      <c r="A14" s="153" t="s">
        <v>437</v>
      </c>
      <c r="B14" s="120"/>
      <c r="C14" s="7"/>
      <c r="D14" s="9">
        <f>B14+C14</f>
        <v>0</v>
      </c>
      <c r="E14" s="7"/>
      <c r="F14" s="7"/>
      <c r="G14" s="9">
        <f t="shared" si="0"/>
        <v>0</v>
      </c>
    </row>
    <row r="15" spans="1:7" ht="51">
      <c r="A15" s="153" t="s">
        <v>438</v>
      </c>
      <c r="B15" s="119">
        <f>B16+B17</f>
        <v>0</v>
      </c>
      <c r="C15" s="119">
        <f>C16+C17</f>
        <v>0</v>
      </c>
      <c r="D15" s="119">
        <f>D16+D17</f>
        <v>0</v>
      </c>
      <c r="E15" s="119">
        <f>E16+E17</f>
        <v>0</v>
      </c>
      <c r="F15" s="119">
        <f>F16+F17</f>
        <v>0</v>
      </c>
      <c r="G15" s="9">
        <f t="shared" si="0"/>
        <v>0</v>
      </c>
    </row>
    <row r="16" spans="1:7" ht="25.5">
      <c r="A16" s="137" t="s">
        <v>439</v>
      </c>
      <c r="B16" s="120"/>
      <c r="C16" s="7"/>
      <c r="D16" s="9">
        <f>B16+C16</f>
        <v>0</v>
      </c>
      <c r="E16" s="7"/>
      <c r="F16" s="7"/>
      <c r="G16" s="9">
        <f t="shared" si="0"/>
        <v>0</v>
      </c>
    </row>
    <row r="17" spans="1:7" ht="25.5">
      <c r="A17" s="137" t="s">
        <v>440</v>
      </c>
      <c r="B17" s="120"/>
      <c r="C17" s="7"/>
      <c r="D17" s="9">
        <f>B17+C17</f>
        <v>0</v>
      </c>
      <c r="E17" s="7"/>
      <c r="F17" s="7"/>
      <c r="G17" s="9">
        <f t="shared" si="0"/>
        <v>0</v>
      </c>
    </row>
    <row r="18" spans="1:7" ht="12.75">
      <c r="A18" s="153" t="s">
        <v>441</v>
      </c>
      <c r="B18" s="120"/>
      <c r="C18" s="7"/>
      <c r="D18" s="9">
        <f>B18+C18</f>
        <v>0</v>
      </c>
      <c r="E18" s="7"/>
      <c r="F18" s="7"/>
      <c r="G18" s="9">
        <f t="shared" si="0"/>
        <v>0</v>
      </c>
    </row>
    <row r="19" spans="1:7" ht="12.75">
      <c r="A19" s="153"/>
      <c r="B19" s="120"/>
      <c r="C19" s="7"/>
      <c r="D19" s="7"/>
      <c r="E19" s="7"/>
      <c r="F19" s="7"/>
      <c r="G19" s="9"/>
    </row>
    <row r="20" spans="1:7" ht="25.5">
      <c r="A20" s="136" t="s">
        <v>442</v>
      </c>
      <c r="B20" s="120">
        <f>B21+B22+B23+B26+B27+B30</f>
        <v>0</v>
      </c>
      <c r="C20" s="120">
        <f>C21+C22+C23+C26+C27+C30</f>
        <v>0</v>
      </c>
      <c r="D20" s="120">
        <f>D21+D22+D23+D26+D27+D30</f>
        <v>0</v>
      </c>
      <c r="E20" s="120">
        <f>E21+E22+E23+E26+E27+E30</f>
        <v>0</v>
      </c>
      <c r="F20" s="120">
        <f>F21+F22+F23+F26+F27+F30</f>
        <v>0</v>
      </c>
      <c r="G20" s="7">
        <f t="shared" si="0"/>
        <v>0</v>
      </c>
    </row>
    <row r="21" spans="1:7" ht="25.5">
      <c r="A21" s="153" t="s">
        <v>432</v>
      </c>
      <c r="B21" s="120"/>
      <c r="C21" s="7"/>
      <c r="D21" s="9">
        <f>B21+C21</f>
        <v>0</v>
      </c>
      <c r="E21" s="7"/>
      <c r="F21" s="7"/>
      <c r="G21" s="9">
        <f t="shared" si="0"/>
        <v>0</v>
      </c>
    </row>
    <row r="22" spans="1:7" ht="12.75">
      <c r="A22" s="153" t="s">
        <v>433</v>
      </c>
      <c r="B22" s="120"/>
      <c r="C22" s="7"/>
      <c r="D22" s="9">
        <f>B22+C22</f>
        <v>0</v>
      </c>
      <c r="E22" s="7"/>
      <c r="F22" s="7"/>
      <c r="G22" s="9">
        <f t="shared" si="0"/>
        <v>0</v>
      </c>
    </row>
    <row r="23" spans="1:7" ht="12.75">
      <c r="A23" s="153" t="s">
        <v>434</v>
      </c>
      <c r="B23" s="119">
        <f>SUM(B24:B25)</f>
        <v>0</v>
      </c>
      <c r="C23" s="119">
        <f>SUM(C24:C25)</f>
        <v>0</v>
      </c>
      <c r="D23" s="119">
        <f>SUM(D24:D25)</f>
        <v>0</v>
      </c>
      <c r="E23" s="119">
        <f>SUM(E24:E25)</f>
        <v>0</v>
      </c>
      <c r="F23" s="119">
        <f>SUM(F24:F25)</f>
        <v>0</v>
      </c>
      <c r="G23" s="9">
        <f t="shared" si="0"/>
        <v>0</v>
      </c>
    </row>
    <row r="24" spans="1:7" ht="12.75">
      <c r="A24" s="137" t="s">
        <v>435</v>
      </c>
      <c r="B24" s="120"/>
      <c r="C24" s="7"/>
      <c r="D24" s="9">
        <f>B24+C24</f>
        <v>0</v>
      </c>
      <c r="E24" s="7"/>
      <c r="F24" s="7"/>
      <c r="G24" s="9">
        <f t="shared" si="0"/>
        <v>0</v>
      </c>
    </row>
    <row r="25" spans="1:7" ht="25.5">
      <c r="A25" s="137" t="s">
        <v>436</v>
      </c>
      <c r="B25" s="120"/>
      <c r="C25" s="7"/>
      <c r="D25" s="9">
        <f>B25+C25</f>
        <v>0</v>
      </c>
      <c r="E25" s="7"/>
      <c r="F25" s="7"/>
      <c r="G25" s="9">
        <f t="shared" si="0"/>
        <v>0</v>
      </c>
    </row>
    <row r="26" spans="1:7" ht="12.75">
      <c r="A26" s="153" t="s">
        <v>437</v>
      </c>
      <c r="B26" s="120"/>
      <c r="C26" s="7"/>
      <c r="D26" s="9">
        <f>B26+C26</f>
        <v>0</v>
      </c>
      <c r="E26" s="7"/>
      <c r="F26" s="7"/>
      <c r="G26" s="9">
        <f t="shared" si="0"/>
        <v>0</v>
      </c>
    </row>
    <row r="27" spans="1:7" ht="51">
      <c r="A27" s="153" t="s">
        <v>438</v>
      </c>
      <c r="B27" s="119">
        <f>B28+B29</f>
        <v>0</v>
      </c>
      <c r="C27" s="119">
        <f>C28+C29</f>
        <v>0</v>
      </c>
      <c r="D27" s="119">
        <f>D28+D29</f>
        <v>0</v>
      </c>
      <c r="E27" s="119">
        <f>E28+E29</f>
        <v>0</v>
      </c>
      <c r="F27" s="119">
        <f>F28+F29</f>
        <v>0</v>
      </c>
      <c r="G27" s="9">
        <f t="shared" si="0"/>
        <v>0</v>
      </c>
    </row>
    <row r="28" spans="1:7" ht="25.5">
      <c r="A28" s="137" t="s">
        <v>439</v>
      </c>
      <c r="B28" s="120"/>
      <c r="C28" s="7"/>
      <c r="D28" s="9">
        <f>B28+C28</f>
        <v>0</v>
      </c>
      <c r="E28" s="7"/>
      <c r="F28" s="7"/>
      <c r="G28" s="9">
        <f t="shared" si="0"/>
        <v>0</v>
      </c>
    </row>
    <row r="29" spans="1:7" ht="25.5">
      <c r="A29" s="137" t="s">
        <v>440</v>
      </c>
      <c r="B29" s="120"/>
      <c r="C29" s="7"/>
      <c r="D29" s="9">
        <f>B29+C29</f>
        <v>0</v>
      </c>
      <c r="E29" s="7"/>
      <c r="F29" s="7"/>
      <c r="G29" s="9">
        <f t="shared" si="0"/>
        <v>0</v>
      </c>
    </row>
    <row r="30" spans="1:7" ht="12.75">
      <c r="A30" s="153" t="s">
        <v>441</v>
      </c>
      <c r="B30" s="120"/>
      <c r="C30" s="7"/>
      <c r="D30" s="9">
        <f>B30+C30</f>
        <v>0</v>
      </c>
      <c r="E30" s="7"/>
      <c r="F30" s="7"/>
      <c r="G30" s="9">
        <f t="shared" si="0"/>
        <v>0</v>
      </c>
    </row>
    <row r="31" spans="1:7" ht="25.5">
      <c r="A31" s="136" t="s">
        <v>443</v>
      </c>
      <c r="B31" s="120">
        <f aca="true" t="shared" si="1" ref="B31:G31">B8+B20</f>
        <v>3965735</v>
      </c>
      <c r="C31" s="120">
        <f t="shared" si="1"/>
        <v>0</v>
      </c>
      <c r="D31" s="120">
        <f t="shared" si="1"/>
        <v>3965735</v>
      </c>
      <c r="E31" s="120">
        <f t="shared" si="1"/>
        <v>2414298.77</v>
      </c>
      <c r="F31" s="120">
        <f t="shared" si="1"/>
        <v>2414298.77</v>
      </c>
      <c r="G31" s="120">
        <f t="shared" si="1"/>
        <v>1551436.23</v>
      </c>
    </row>
    <row r="32" spans="1:7" ht="13.5" thickBot="1">
      <c r="A32" s="138"/>
      <c r="B32" s="139"/>
      <c r="C32" s="140"/>
      <c r="D32" s="140"/>
      <c r="E32" s="140"/>
      <c r="F32" s="140"/>
      <c r="G32" s="140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2023-10-09T16:43:49Z</cp:lastPrinted>
  <dcterms:created xsi:type="dcterms:W3CDTF">2016-10-11T18:36:49Z</dcterms:created>
  <dcterms:modified xsi:type="dcterms:W3CDTF">2023-10-20T19:29:18Z</dcterms:modified>
  <cp:category/>
  <cp:version/>
  <cp:contentType/>
  <cp:contentStatus/>
</cp:coreProperties>
</file>